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tabRatio="806" activeTab="1"/>
  </bookViews>
  <sheets>
    <sheet name="Device Overview" sheetId="1" r:id="rId1"/>
    <sheet name="Voice Quality Summary" sheetId="2" r:id="rId2"/>
    <sheet name="Delay Performance Summary" sheetId="3" r:id="rId3"/>
    <sheet name="Call Performance Summary" sheetId="4" r:id="rId4"/>
    <sheet name="Call Initiation" sheetId="5" r:id="rId5"/>
    <sheet name="Call Retention" sheetId="6" r:id="rId6"/>
    <sheet name="Audio Verification" sheetId="7" r:id="rId7"/>
    <sheet name="Device Performance" sheetId="8" r:id="rId8"/>
    <sheet name="Channel Metadata" sheetId="9" r:id="rId9"/>
    <sheet name="CP_Channel1" sheetId="10" r:id="rId10"/>
    <sheet name="CP_Channel2" sheetId="11" r:id="rId11"/>
    <sheet name="CP_Channel3" sheetId="12" r:id="rId12"/>
    <sheet name="CP_Channel4" sheetId="13" r:id="rId13"/>
    <sheet name="CP_Channel5" sheetId="14" r:id="rId14"/>
    <sheet name="CP_Channel6" sheetId="15" r:id="rId15"/>
    <sheet name="CP_AudioVerificationResults" sheetId="16" r:id="rId16"/>
    <sheet name="CP_Calculations" sheetId="17" r:id="rId17"/>
    <sheet name="CP_CallResults" sheetId="18" r:id="rId18"/>
    <sheet name="VQ_MOSData" sheetId="19" r:id="rId19"/>
    <sheet name="VQ_CallDetails" sheetId="20" r:id="rId20"/>
    <sheet name="Delay Measurements" sheetId="21" r:id="rId21"/>
    <sheet name="Call Activity" sheetId="22" r:id="rId22"/>
    <sheet name="Call Results with Server Times" sheetId="23" r:id="rId23"/>
    <sheet name="Remote Channel Metadata" sheetId="24" r:id="rId24"/>
    <sheet name="DM Analysis" sheetId="25" r:id="rId25"/>
  </sheets>
  <definedNames>
    <definedName name="__xlfn.IFERROR" hidden="1">#NAME?</definedName>
    <definedName name="_xlnm._FilterDatabase" localSheetId="9" hidden="1">CP_Channel1!$A$1:$AL$1</definedName>
    <definedName name="_xlnm._FilterDatabase" localSheetId="10" hidden="1">CP_Channel2!$A$1:$AL$1</definedName>
    <definedName name="_xlnm._FilterDatabase" localSheetId="11" hidden="1">CP_Channel3!$A$1:$AL$1</definedName>
    <definedName name="_xlnm._FilterDatabase" localSheetId="12" hidden="1">CP_Channel4!$A$1:$AL$1</definedName>
    <definedName name="_xlnm._FilterDatabase" localSheetId="13" hidden="1">CP_Channel5!$A$1:$AL$1</definedName>
    <definedName name="_xlnm._FilterDatabase" localSheetId="14" hidden="1">CP_Channel6!$A$1:$AL$1</definedName>
    <definedName name="_xlnm.Print_Area" localSheetId="6">'Audio Verification'!$A$1:$I$40</definedName>
    <definedName name="_xlnm.Print_Area" localSheetId="4">'Call Initiation'!$A$1:$M$59</definedName>
    <definedName name="_xlnm.Print_Area" localSheetId="3">'Call Performance Summary'!$A$1:$K$59</definedName>
    <definedName name="_xlnm.Print_Area" localSheetId="0">'Device Overview'!$A$1:$I$34</definedName>
    <definedName name="_xlnm.Print_Area" localSheetId="7">'Device Performance'!$A$1:$K$71</definedName>
    <definedName name="_xlnm.Print_Area" localSheetId="1">'Voice Quality Summary'!$A$1:$O$79</definedName>
    <definedName name="Source1">'Delay Performance Summary'!$H$43</definedName>
    <definedName name="Source2">'Delay Performance Summary'!$H$44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<sst xmlns="http://schemas.openxmlformats.org/spreadsheetml/2006/main" count="4509" uniqueCount="968">
  <si>
    <t>Device Overview and Report Index</t>
  </si>
  <si>
    <t>Device Overview and Report Index(Remote)</t>
  </si>
  <si>
    <t>Channel 1</t>
  </si>
  <si>
    <t>Channel 2</t>
  </si>
  <si>
    <t>Channel 3</t>
  </si>
  <si>
    <t>Channel 4</t>
  </si>
  <si>
    <t>Channel 5</t>
  </si>
  <si>
    <t>Channel 6</t>
  </si>
  <si>
    <t>Make</t>
  </si>
  <si>
    <t/>
  </si>
  <si>
    <t>Model</t>
  </si>
  <si>
    <t>Role</t>
  </si>
  <si>
    <t>Hardware Identifier</t>
  </si>
  <si>
    <t>Adapter</t>
  </si>
  <si>
    <t>Number to Dial</t>
  </si>
  <si>
    <t>Number Dialing From</t>
  </si>
  <si>
    <t>End Input Level</t>
  </si>
  <si>
    <t>End Output Level</t>
  </si>
  <si>
    <r>
      <rPr>
        <sz val="10"/>
        <color indexed="8"/>
        <rFont val="Arial"/>
        <charset val="134"/>
      </rPr>
      <t xml:space="preserve">Click any report </t>
    </r>
    <r>
      <rPr>
        <b/>
        <sz val="10"/>
        <color indexed="8"/>
        <rFont val="Arial"/>
        <charset val="134"/>
      </rPr>
      <t>Name</t>
    </r>
    <r>
      <rPr>
        <sz val="10"/>
        <color indexed="8"/>
        <rFont val="Arial"/>
        <charset val="134"/>
      </rPr>
      <t xml:space="preserve"> below to view the report:</t>
    </r>
  </si>
  <si>
    <t>Name</t>
  </si>
  <si>
    <t>Test Type</t>
  </si>
  <si>
    <t>Description</t>
  </si>
  <si>
    <t>Voice Quality Summary</t>
  </si>
  <si>
    <t>Voice Quality</t>
  </si>
  <si>
    <t>Statistical and distribution information for uplink and downlink MOS results</t>
  </si>
  <si>
    <t>Detailed MOS Data</t>
  </si>
  <si>
    <t>Detailed MOS result data for each channel ordered by time</t>
  </si>
  <si>
    <t>Delay Performance Summary</t>
  </si>
  <si>
    <t>Delay</t>
  </si>
  <si>
    <t>Statistical information for Delay Task results</t>
  </si>
  <si>
    <t>Detailed Delay Data</t>
  </si>
  <si>
    <t>Detailed Delay result data</t>
  </si>
  <si>
    <t>Call Performance Summary</t>
  </si>
  <si>
    <t>Call Performance</t>
  </si>
  <si>
    <t>Provides a snapshot of the Failed Initiation and Dropped Call Rate</t>
  </si>
  <si>
    <t>Call Initiation Performance Report</t>
  </si>
  <si>
    <t>Provides a breakdown of Call Initiation Failure events by failure type</t>
  </si>
  <si>
    <t>Call Retention Performance Report</t>
  </si>
  <si>
    <t>Displays the Dropped Call Rate for each device as the % of successful initiations that result in a dropped call</t>
  </si>
  <si>
    <t>Audio Verification Performance Report</t>
  </si>
  <si>
    <t>Displays the Audio Verification Failure Rate based on the number of calls where audio was not detected</t>
  </si>
  <si>
    <t>Device Performance Report</t>
  </si>
  <si>
    <t>Summarizes signal strength and battery reports from the device as well as Bluetooth errors.</t>
  </si>
  <si>
    <t>Voice Quality Summary(Remote)</t>
  </si>
  <si>
    <t>Downlink MOS</t>
  </si>
  <si>
    <t>Uplink MOS</t>
  </si>
  <si>
    <t>Average</t>
  </si>
  <si>
    <t>Standard Deviation</t>
  </si>
  <si>
    <t>Maximum Score</t>
  </si>
  <si>
    <t>Count</t>
  </si>
  <si>
    <t>% MOS greater than or equal to 3.2</t>
  </si>
  <si>
    <t>% MOS less than 3.0</t>
  </si>
  <si>
    <t>% MOS less than 2.0</t>
  </si>
  <si>
    <t>% MOS less than or equal to 1.8</t>
  </si>
  <si>
    <t>Scoring Algorithm</t>
  </si>
  <si>
    <t xml:space="preserve">PESQ &amp; POLQA </t>
  </si>
  <si>
    <t xml:space="preserve"> </t>
  </si>
  <si>
    <t>POLQA V2.4</t>
  </si>
  <si>
    <t>Narrowband Ratio</t>
  </si>
  <si>
    <t>Wideband Ratio</t>
  </si>
  <si>
    <t>&gt;=4.8</t>
  </si>
  <si>
    <t>&lt;4.8</t>
  </si>
  <si>
    <t>&lt;4.7</t>
  </si>
  <si>
    <t>&lt;4.6</t>
  </si>
  <si>
    <t>&lt;4.5</t>
  </si>
  <si>
    <t>&lt;4.4</t>
  </si>
  <si>
    <t>&lt;4.3</t>
  </si>
  <si>
    <t>&lt;4.2</t>
  </si>
  <si>
    <t>&lt;4.1</t>
  </si>
  <si>
    <t>&lt;4.0</t>
  </si>
  <si>
    <t>&lt;3.9</t>
  </si>
  <si>
    <t>&lt;3.8</t>
  </si>
  <si>
    <t>&lt;3.7</t>
  </si>
  <si>
    <t>&lt;3.6</t>
  </si>
  <si>
    <t>&lt;3.5</t>
  </si>
  <si>
    <t>&lt;3.4</t>
  </si>
  <si>
    <t>&lt;3.3</t>
  </si>
  <si>
    <t>&lt;3.2</t>
  </si>
  <si>
    <t>&lt;3.1</t>
  </si>
  <si>
    <t>&lt;3.0</t>
  </si>
  <si>
    <t>&lt;2.9</t>
  </si>
  <si>
    <t>&lt;2.8</t>
  </si>
  <si>
    <t>&lt;2.7</t>
  </si>
  <si>
    <t>&lt;2.6</t>
  </si>
  <si>
    <t>&lt;2.5</t>
  </si>
  <si>
    <t>&lt;2.4</t>
  </si>
  <si>
    <t>&lt;2.3</t>
  </si>
  <si>
    <t>&lt;2.2</t>
  </si>
  <si>
    <t>&lt;2.1</t>
  </si>
  <si>
    <t>&lt;2.0</t>
  </si>
  <si>
    <t>4.8+</t>
  </si>
  <si>
    <t>4.7-4.8</t>
  </si>
  <si>
    <t>4.6-4.7</t>
  </si>
  <si>
    <t>4.5-4.6</t>
  </si>
  <si>
    <t>4.4-4.5</t>
  </si>
  <si>
    <t>4.3-4.4</t>
  </si>
  <si>
    <t>4.2-4.3</t>
  </si>
  <si>
    <t>4.1-4.2</t>
  </si>
  <si>
    <t>4.0-4.1</t>
  </si>
  <si>
    <t>3.9-4.0</t>
  </si>
  <si>
    <t>3.9-3.8</t>
  </si>
  <si>
    <t>3.8-3.7</t>
  </si>
  <si>
    <t>3.7-3.6</t>
  </si>
  <si>
    <t>3.6-3.5</t>
  </si>
  <si>
    <t>3.5-3.4</t>
  </si>
  <si>
    <t>3.4-3.3</t>
  </si>
  <si>
    <t>3.3-3.2</t>
  </si>
  <si>
    <t>3.2-3.1</t>
  </si>
  <si>
    <t>3.1-3.0</t>
  </si>
  <si>
    <t>3.0-2.9</t>
  </si>
  <si>
    <t>2.9-2.8</t>
  </si>
  <si>
    <t>2.8-2.7</t>
  </si>
  <si>
    <t>2.7-2.6</t>
  </si>
  <si>
    <t>2.6-2.5</t>
  </si>
  <si>
    <t>2.5-2.4</t>
  </si>
  <si>
    <t>2.4-2.3</t>
  </si>
  <si>
    <t>2.3-2.2</t>
  </si>
  <si>
    <t>2.2-2.1</t>
  </si>
  <si>
    <t>2.1-2.0</t>
  </si>
  <si>
    <t>Average Delay Start to End (s)</t>
  </si>
  <si>
    <t>Delay Standard Deviation</t>
  </si>
  <si>
    <t xml:space="preserve">Total # of Measurements </t>
  </si>
  <si>
    <t>Minimum Delay (s)</t>
  </si>
  <si>
    <t>Median Delay (s)</t>
  </si>
  <si>
    <t>Maximum Delay (s)</t>
  </si>
  <si>
    <t>S1</t>
  </si>
  <si>
    <t>S2</t>
  </si>
  <si>
    <t>&lt;1</t>
  </si>
  <si>
    <t>&lt;0.950</t>
  </si>
  <si>
    <t>&lt;0.900</t>
  </si>
  <si>
    <t>&lt;0.850</t>
  </si>
  <si>
    <t>&lt;0.800</t>
  </si>
  <si>
    <t>&lt;0.750</t>
  </si>
  <si>
    <t>&lt;0.700</t>
  </si>
  <si>
    <t>&lt;0.650</t>
  </si>
  <si>
    <t>&lt;0.600</t>
  </si>
  <si>
    <t>&lt;0.550</t>
  </si>
  <si>
    <t>&lt;0.500</t>
  </si>
  <si>
    <t>&lt;0.450</t>
  </si>
  <si>
    <t>&lt;0.400</t>
  </si>
  <si>
    <t>&lt;0.350</t>
  </si>
  <si>
    <t>&lt;0.300</t>
  </si>
  <si>
    <t>&lt;0.250</t>
  </si>
  <si>
    <t>&lt;0.200</t>
  </si>
  <si>
    <t>&lt;0.150</t>
  </si>
  <si>
    <t>&lt;0.100</t>
  </si>
  <si>
    <t>&lt;0.05</t>
  </si>
  <si>
    <t>0.950-1</t>
  </si>
  <si>
    <t>0.900-0.950</t>
  </si>
  <si>
    <t>0.850-0.900</t>
  </si>
  <si>
    <t>0.800-0.850</t>
  </si>
  <si>
    <t>0.750-0.800</t>
  </si>
  <si>
    <t>0.700-0.750</t>
  </si>
  <si>
    <t>0.650-0.700</t>
  </si>
  <si>
    <t>0.600-0.650</t>
  </si>
  <si>
    <t>0.550-0.600</t>
  </si>
  <si>
    <t>0.500-0.550</t>
  </si>
  <si>
    <t>0.450-0.500</t>
  </si>
  <si>
    <t>0.400-0.450</t>
  </si>
  <si>
    <t>0.350-0.400</t>
  </si>
  <si>
    <t>0.300-0.350</t>
  </si>
  <si>
    <t>0.250-0.300</t>
  </si>
  <si>
    <t>0.200-0.250</t>
  </si>
  <si>
    <t>0.150-0.200</t>
  </si>
  <si>
    <t>0.10-0.150</t>
  </si>
  <si>
    <t>0.05-0.10</t>
  </si>
  <si>
    <t>0-0.05</t>
  </si>
  <si>
    <t>Call Performance Summary(Remote)</t>
  </si>
  <si>
    <t>Call Initiation Performance</t>
  </si>
  <si>
    <t>Call Retention Performance</t>
  </si>
  <si>
    <t>Device Tested</t>
  </si>
  <si>
    <t>Connection
Attempts</t>
  </si>
  <si>
    <t>Mean Setup
Time (s)</t>
  </si>
  <si>
    <t>Total Call Duration (s)</t>
  </si>
  <si>
    <t>Successful
Initiations</t>
  </si>
  <si>
    <t>Failed
Initiations</t>
  </si>
  <si>
    <t>Successful
Calls</t>
  </si>
  <si>
    <t>Dropped
Calls</t>
  </si>
  <si>
    <t>Terminology</t>
  </si>
  <si>
    <r>
      <rPr>
        <b/>
        <sz val="10"/>
        <color indexed="8"/>
        <rFont val="Arial"/>
        <charset val="134"/>
      </rPr>
      <t>Successful Initiation</t>
    </r>
    <r>
      <rPr>
        <sz val="10"/>
        <color indexed="8"/>
        <rFont val="Arial"/>
        <charset val="134"/>
      </rPr>
      <t xml:space="preserve"> - A successfully established call.</t>
    </r>
  </si>
  <si>
    <r>
      <rPr>
        <b/>
        <sz val="10"/>
        <color indexed="8"/>
        <rFont val="Arial"/>
        <charset val="134"/>
      </rPr>
      <t>Failed Initiation</t>
    </r>
    <r>
      <rPr>
        <sz val="10"/>
        <color indexed="8"/>
        <rFont val="Arial"/>
        <charset val="134"/>
      </rPr>
      <t xml:space="preserve"> - Any call not successfully established.  The </t>
    </r>
    <r>
      <rPr>
        <b/>
        <sz val="10"/>
        <color indexed="8"/>
        <rFont val="Arial"/>
        <charset val="134"/>
      </rPr>
      <t>Call Initiation</t>
    </r>
    <r>
      <rPr>
        <sz val="10"/>
        <color indexed="8"/>
        <rFont val="Arial"/>
        <charset val="134"/>
      </rPr>
      <t xml:space="preserve"> report presents </t>
    </r>
    <r>
      <rPr>
        <b/>
        <sz val="10"/>
        <color indexed="8"/>
        <rFont val="Arial"/>
        <charset val="134"/>
      </rPr>
      <t>Failed Initiations</t>
    </r>
    <r>
      <rPr>
        <sz val="10"/>
        <color indexed="8"/>
        <rFont val="Arial"/>
        <charset val="134"/>
      </rPr>
      <t xml:space="preserve"> by outcome.</t>
    </r>
  </si>
  <si>
    <r>
      <rPr>
        <b/>
        <sz val="10"/>
        <color indexed="8"/>
        <rFont val="Arial"/>
        <charset val="134"/>
      </rPr>
      <t>Successful Call</t>
    </r>
    <r>
      <rPr>
        <sz val="10"/>
        <color indexed="8"/>
        <rFont val="Arial"/>
        <charset val="134"/>
      </rPr>
      <t xml:space="preserve"> -  A call that is successfully established and which lasts for the expected duration</t>
    </r>
  </si>
  <si>
    <r>
      <rPr>
        <b/>
        <sz val="10"/>
        <color indexed="8"/>
        <rFont val="Arial"/>
        <charset val="134"/>
      </rPr>
      <t>Dropped Call</t>
    </r>
    <r>
      <rPr>
        <sz val="10"/>
        <color indexed="8"/>
        <rFont val="Arial"/>
        <charset val="134"/>
      </rPr>
      <t xml:space="preserve"> - A call that is successfully established but which ends before the duration has elapsed.</t>
    </r>
  </si>
  <si>
    <r>
      <rPr>
        <sz val="10"/>
        <color indexed="8"/>
        <rFont val="Arial"/>
        <charset val="134"/>
      </rPr>
      <t xml:space="preserve">The </t>
    </r>
    <r>
      <rPr>
        <b/>
        <sz val="10"/>
        <color rgb="FFFF0000"/>
        <rFont val="Arial"/>
        <charset val="134"/>
      </rPr>
      <t xml:space="preserve">red </t>
    </r>
    <r>
      <rPr>
        <sz val="10"/>
        <color indexed="8"/>
        <rFont val="Arial"/>
        <charset val="134"/>
      </rPr>
      <t>line on each chart bar indicates the 90% Confidence Interval.  This allows us to report, with 90% confidence that the event rate for a</t>
    </r>
  </si>
  <si>
    <t>given device will fall within the calculated range above and below the measured value.</t>
  </si>
  <si>
    <t>Call Initiation Performance(Remote)</t>
  </si>
  <si>
    <t>Initiation Failures</t>
  </si>
  <si>
    <t>Test Device</t>
  </si>
  <si>
    <t>Hardware 
Identifier</t>
  </si>
  <si>
    <t xml:space="preserve">Mean Setup
Time (s) </t>
  </si>
  <si>
    <t>Failed
Attempts</t>
  </si>
  <si>
    <t>No
Service</t>
  </si>
  <si>
    <t>Access
Timeout</t>
  </si>
  <si>
    <t>Voicemail</t>
  </si>
  <si>
    <t>Busy</t>
  </si>
  <si>
    <t>Fast
Busy</t>
  </si>
  <si>
    <r>
      <rPr>
        <b/>
        <sz val="10"/>
        <color indexed="8"/>
        <rFont val="Arial"/>
        <charset val="134"/>
      </rPr>
      <t>Failed Attempt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MO</t>
    </r>
    <r>
      <rPr>
        <sz val="10"/>
        <color indexed="8"/>
        <rFont val="Arial"/>
        <charset val="134"/>
      </rPr>
      <t xml:space="preserve"> call was placed and an outgoing call was established followed by the phone's return to the call placement state.</t>
    </r>
  </si>
  <si>
    <r>
      <rPr>
        <b/>
        <sz val="10"/>
        <color indexed="8"/>
        <rFont val="Arial"/>
        <charset val="134"/>
      </rPr>
      <t>No Service</t>
    </r>
    <r>
      <rPr>
        <sz val="10"/>
        <color indexed="8"/>
        <rFont val="Arial"/>
        <charset val="134"/>
      </rPr>
      <t xml:space="preserve"> - There was no service available when the call was attempted.</t>
    </r>
  </si>
  <si>
    <r>
      <rPr>
        <b/>
        <sz val="9"/>
        <color indexed="8"/>
        <rFont val="Arial"/>
        <charset val="134"/>
      </rPr>
      <t>Access Timeout</t>
    </r>
    <r>
      <rPr>
        <sz val="9"/>
        <color indexed="8"/>
        <rFont val="Arial"/>
        <charset val="134"/>
      </rPr>
      <t xml:space="preserve"> - A </t>
    </r>
    <r>
      <rPr>
        <i/>
        <sz val="9"/>
        <color indexed="8"/>
        <rFont val="Arial"/>
        <charset val="134"/>
      </rPr>
      <t>MO</t>
    </r>
    <r>
      <rPr>
        <sz val="9"/>
        <color indexed="8"/>
        <rFont val="Arial"/>
        <charset val="134"/>
      </rPr>
      <t xml:space="preserve"> call was placed but no state change before Access Timeout </t>
    </r>
    <r>
      <rPr>
        <b/>
        <sz val="9"/>
        <color indexed="8"/>
        <rFont val="Arial"/>
        <charset val="134"/>
      </rPr>
      <t>*or*</t>
    </r>
    <r>
      <rPr>
        <sz val="9"/>
        <color indexed="8"/>
        <rFont val="Arial"/>
        <charset val="134"/>
      </rPr>
      <t xml:space="preserve"> </t>
    </r>
    <r>
      <rPr>
        <i/>
        <sz val="9"/>
        <color indexed="8"/>
        <rFont val="Arial"/>
        <charset val="134"/>
      </rPr>
      <t>MT</t>
    </r>
    <r>
      <rPr>
        <sz val="9"/>
        <color indexed="8"/>
        <rFont val="Arial"/>
        <charset val="134"/>
      </rPr>
      <t xml:space="preserve"> connection did not take place before Access Timeout.</t>
    </r>
  </si>
  <si>
    <r>
      <rPr>
        <b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voicemail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</si>
  <si>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busy</t>
    </r>
    <r>
      <rPr>
        <sz val="10"/>
        <color indexed="8"/>
        <rFont val="Arial"/>
        <charset val="134"/>
      </rPr>
      <t xml:space="preserve"> response was received from the mobile.</t>
    </r>
  </si>
  <si>
    <r>
      <rPr>
        <b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- A </t>
    </r>
    <r>
      <rPr>
        <i/>
        <sz val="10"/>
        <color indexed="8"/>
        <rFont val="Arial"/>
        <charset val="134"/>
      </rPr>
      <t>MT</t>
    </r>
    <r>
      <rPr>
        <sz val="10"/>
        <color indexed="8"/>
        <rFont val="Arial"/>
        <charset val="134"/>
      </rPr>
      <t xml:space="preserve"> call was placed and the nonstandard </t>
    </r>
    <r>
      <rPr>
        <i/>
        <sz val="10"/>
        <color indexed="8"/>
        <rFont val="Arial"/>
        <charset val="134"/>
      </rPr>
      <t>fast busy</t>
    </r>
    <r>
      <rPr>
        <sz val="10"/>
        <color indexed="8"/>
        <rFont val="Arial"/>
        <charset val="134"/>
      </rPr>
      <t xml:space="preserve"> response was received from the mobile.</t>
    </r>
  </si>
  <si>
    <t>Call Retention Performance(Remote)</t>
  </si>
  <si>
    <t>Dropped Calls</t>
  </si>
  <si>
    <t>Dropped Call
Rate (%)</t>
  </si>
  <si>
    <t>Confidence Interval</t>
  </si>
  <si>
    <r>
      <rPr>
        <b/>
        <sz val="10"/>
        <color indexed="8"/>
        <rFont val="Arial"/>
        <charset val="134"/>
      </rPr>
      <t xml:space="preserve">Dropped Call - </t>
    </r>
    <r>
      <rPr>
        <sz val="10"/>
        <color indexed="8"/>
        <rFont val="Arial"/>
        <charset val="134"/>
      </rPr>
      <t>A call that is successfully established but which ends before the duration has elapsed.</t>
    </r>
  </si>
  <si>
    <r>
      <rPr>
        <b/>
        <sz val="10"/>
        <color indexed="8"/>
        <rFont val="Arial"/>
        <charset val="134"/>
      </rPr>
      <t xml:space="preserve">Dropped Call Rate - </t>
    </r>
    <r>
      <rPr>
        <sz val="10"/>
        <color indexed="8"/>
        <rFont val="Arial"/>
        <charset val="134"/>
      </rPr>
      <t>The percent of all successful initiations which result in a dropped call.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</si>
  <si>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1.645 * s(p) where</t>
    </r>
  </si>
  <si>
    <r>
      <rPr>
        <b/>
        <sz val="10"/>
        <color indexed="8"/>
        <rFont val="Arial"/>
        <charset val="134"/>
      </rPr>
      <t>n</t>
    </r>
    <r>
      <rPr>
        <sz val="10"/>
        <color indexed="8"/>
        <rFont val="Arial"/>
        <charset val="134"/>
      </rPr>
      <t xml:space="preserve"> = connection attempts</t>
    </r>
  </si>
  <si>
    <r>
      <rPr>
        <b/>
        <sz val="10"/>
        <color indexed="8"/>
        <rFont val="Arial"/>
        <charset val="134"/>
      </rPr>
      <t xml:space="preserve">s(p) </t>
    </r>
    <r>
      <rPr>
        <sz val="10"/>
        <color indexed="8"/>
        <rFont val="Arial"/>
        <charset val="134"/>
      </rPr>
      <t>= SQRT[ (p(1 - p) / (n - 1) ]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</si>
  <si>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drops</t>
    </r>
  </si>
  <si>
    <r>
      <rPr>
        <b/>
        <sz val="10"/>
        <color indexed="8"/>
        <rFont val="Arial"/>
        <charset val="134"/>
      </rPr>
      <t>z(a)</t>
    </r>
    <r>
      <rPr>
        <sz val="10"/>
        <color indexed="8"/>
        <rFont val="Arial"/>
        <charset val="134"/>
      </rPr>
      <t xml:space="preserve"> = z(90th percentile) = 1.645</t>
    </r>
  </si>
  <si>
    <t>Audio Verification Performance</t>
  </si>
  <si>
    <t>Hardware
Identifier</t>
  </si>
  <si>
    <t>Verification Attempts</t>
  </si>
  <si>
    <t>Passed Audio Verification Count</t>
  </si>
  <si>
    <t>Failed Audio Verification Count</t>
  </si>
  <si>
    <t>Failed Audio Verification (%)</t>
  </si>
  <si>
    <t>Confidence
Interval</t>
  </si>
  <si>
    <r>
      <rPr>
        <b/>
        <sz val="10"/>
        <color indexed="8"/>
        <rFont val="Arial"/>
        <charset val="134"/>
      </rPr>
      <t xml:space="preserve">Passed Audio Verification Count - </t>
    </r>
    <r>
      <rPr>
        <sz val="10"/>
        <color indexed="8"/>
        <rFont val="Arial"/>
        <charset val="134"/>
      </rPr>
      <t>A count of calls where the presence of audio was detected successfully</t>
    </r>
  </si>
  <si>
    <r>
      <rPr>
        <b/>
        <sz val="10"/>
        <color indexed="8"/>
        <rFont val="Arial"/>
        <charset val="134"/>
      </rPr>
      <t xml:space="preserve">Failed Audio Verification Count - </t>
    </r>
    <r>
      <rPr>
        <sz val="10"/>
        <color indexed="8"/>
        <rFont val="Arial"/>
        <charset val="134"/>
      </rPr>
      <t>A count of calls where the presence of audio was not detected successfully</t>
    </r>
  </si>
  <si>
    <r>
      <rPr>
        <b/>
        <sz val="10"/>
        <color indexed="8"/>
        <rFont val="Arial"/>
        <charset val="134"/>
      </rPr>
      <t xml:space="preserve">Confidence Interval </t>
    </r>
    <r>
      <rPr>
        <sz val="10"/>
        <color indexed="8"/>
        <rFont val="Arial"/>
        <charset val="134"/>
      </rPr>
      <t>= +/- z(a) * s(p) = 1.282 * s(p) where</t>
    </r>
  </si>
  <si>
    <r>
      <rPr>
        <b/>
        <sz val="10"/>
        <color indexed="8"/>
        <rFont val="Arial"/>
        <charset val="134"/>
      </rPr>
      <t>p</t>
    </r>
    <r>
      <rPr>
        <sz val="10"/>
        <color indexed="8"/>
        <rFont val="Arial"/>
        <charset val="134"/>
      </rPr>
      <t xml:space="preserve"> = percentage of failed audio verification calls</t>
    </r>
  </si>
  <si>
    <t>Device Performance</t>
  </si>
  <si>
    <t>Device Performance(Remote)</t>
  </si>
  <si>
    <t>Signal Strength Performance*</t>
  </si>
  <si>
    <t>Battery Performance**</t>
  </si>
  <si>
    <t># Physical Link Errors</t>
  </si>
  <si>
    <t># Logical Device Errors</t>
  </si>
  <si>
    <t># BC Errors</t>
  </si>
  <si>
    <t># Signal 
Strength Reports</t>
  </si>
  <si>
    <t>Mean
Signal Strength</t>
  </si>
  <si>
    <t># Battery
Reports</t>
  </si>
  <si>
    <t xml:space="preserve">Mean
Battery Level  </t>
  </si>
  <si>
    <r>
      <rPr>
        <sz val="10"/>
        <color indexed="8"/>
        <rFont val="Arial"/>
        <charset val="134"/>
      </rPr>
      <t xml:space="preserve">*Note that </t>
    </r>
    <r>
      <rPr>
        <b/>
        <sz val="10"/>
        <color indexed="8"/>
        <rFont val="Arial"/>
        <charset val="134"/>
      </rPr>
      <t>Signal Strength</t>
    </r>
    <r>
      <rPr>
        <sz val="10"/>
        <color indexed="8"/>
        <rFont val="Arial"/>
        <charset val="134"/>
      </rPr>
      <t xml:space="preserve"> reporting varies widely by device, and is not supported by all device types.</t>
    </r>
  </si>
  <si>
    <r>
      <rPr>
        <sz val="10"/>
        <color indexed="8"/>
        <rFont val="Arial"/>
        <charset val="134"/>
      </rPr>
      <t xml:space="preserve">**Note that </t>
    </r>
    <r>
      <rPr>
        <b/>
        <sz val="10"/>
        <color indexed="8"/>
        <rFont val="Arial"/>
        <charset val="134"/>
      </rPr>
      <t>Battery Performance</t>
    </r>
    <r>
      <rPr>
        <sz val="10"/>
        <color indexed="8"/>
        <rFont val="Arial"/>
        <charset val="134"/>
      </rPr>
      <t xml:space="preserve"> reporting varies widely by device, and is not supported by all device types.  Charging the battery during </t>
    </r>
  </si>
  <si>
    <t>testing may cause misleading Battery Performance results for some phones.</t>
  </si>
  <si>
    <t>HardwareID</t>
  </si>
  <si>
    <t>Nomad Serial Number</t>
  </si>
  <si>
    <t>BTDeviceName</t>
  </si>
  <si>
    <t>BTDeviceAddr</t>
  </si>
  <si>
    <t>AudioInterface</t>
  </si>
  <si>
    <t>HighDefinition</t>
  </si>
  <si>
    <t>InternetTimeSyncServer</t>
  </si>
  <si>
    <t>BluetoothWaitBeforeAnswer</t>
  </si>
  <si>
    <t>MobileToMobileCallTimeTolerance</t>
  </si>
  <si>
    <t>NumberToDial</t>
  </si>
  <si>
    <t>NumberDialingFrom</t>
  </si>
  <si>
    <t>TaskType</t>
  </si>
  <si>
    <t>AQ_MOBILE</t>
  </si>
  <si>
    <t>ReferenceFilePath</t>
  </si>
  <si>
    <t>C:\Program Files (x86)\Spirent Communications\NomadUX\Audio Files\Chinese_48K_SWB.wav</t>
  </si>
  <si>
    <t>SourceFilePath</t>
  </si>
  <si>
    <t>CycleCount</t>
  </si>
  <si>
    <t>ExternalDevice</t>
  </si>
  <si>
    <t>LocalBase</t>
  </si>
  <si>
    <t>ExternalDeviceChannelIndex</t>
  </si>
  <si>
    <t>CycleTimeSeconds</t>
  </si>
  <si>
    <t>UseDefaultValues</t>
  </si>
  <si>
    <t>IsAFSEnabled</t>
  </si>
  <si>
    <t>AFSCount</t>
  </si>
  <si>
    <t>ScoringModel</t>
  </si>
  <si>
    <t>P863</t>
  </si>
  <si>
    <t>SampleRate</t>
  </si>
  <si>
    <t>Rate48kHz</t>
  </si>
  <si>
    <t>PolqaVersion</t>
  </si>
  <si>
    <t>V2.4</t>
  </si>
  <si>
    <t>CollectUplinkFiles</t>
  </si>
  <si>
    <t>CollectUplinkScores</t>
  </si>
  <si>
    <t>Connection.Host</t>
  </si>
  <si>
    <t>192.168.1.1</t>
  </si>
  <si>
    <t>Connection.Port</t>
  </si>
  <si>
    <t>Connection.PublicIdentity</t>
  </si>
  <si>
    <t>sip:johndoe@open-ims.test</t>
  </si>
  <si>
    <t>Connection.PrivateIdentity</t>
  </si>
  <si>
    <t>johndoe@open-ims.test</t>
  </si>
  <si>
    <t>Connection.Password</t>
  </si>
  <si>
    <t>Connection.Realm</t>
  </si>
  <si>
    <t>open-ims.test</t>
  </si>
  <si>
    <t>Connection.IpVersion</t>
  </si>
  <si>
    <t>Ipv4</t>
  </si>
  <si>
    <t>Connection.Transport</t>
  </si>
  <si>
    <t>Udp</t>
  </si>
  <si>
    <t>Connection.Codec.nb_be</t>
  </si>
  <si>
    <t>Connection.Codec.nb_oa</t>
  </si>
  <si>
    <t>Connection.Codec.wb_be</t>
  </si>
  <si>
    <t>Connection.Codec.wb_oa</t>
  </si>
  <si>
    <t>AQ_BASE</t>
  </si>
  <si>
    <t>LocalMobile</t>
  </si>
  <si>
    <t>EndInputLevel</t>
  </si>
  <si>
    <t>EndOutputLevel</t>
  </si>
  <si>
    <t>DATE_TIME</t>
  </si>
  <si>
    <t>YCOORD</t>
  </si>
  <si>
    <t>XCOORD</t>
  </si>
  <si>
    <t>EVENT</t>
  </si>
  <si>
    <t>CHANNEL_INDEX</t>
  </si>
  <si>
    <t>P863_DETAIL_RESULT</t>
  </si>
  <si>
    <t>Downlink</t>
  </si>
  <si>
    <t>Normal</t>
  </si>
  <si>
    <t>D:\字节\MOS\测试vivo\2024-07-09_05.41.51.509_S_6\Channel 2\Channel_1_cycle_1.wav</t>
  </si>
  <si>
    <t>D:\字节\MOS\测试vivo\2024-07-09_05.41.51.509_S_6\Channel 1\Channel_0_cycle_1.wav</t>
  </si>
  <si>
    <t>D:\字节\MOS\测试vivo\2024-07-09_05.41.51.509_S_6\Channel 2\Channel_1_cycle_2.wav</t>
  </si>
  <si>
    <t>D:\字节\MOS\测试vivo\2024-07-09_05.41.51.509_S_6\Channel 1\Channel_0_cycle_2.wav</t>
  </si>
  <si>
    <t>D:\字节\MOS\测试vivo\2024-07-09_05.41.51.509_S_6\Channel 2\Channel_1_cycle_3.wav</t>
  </si>
  <si>
    <t>D:\字节\MOS\测试vivo\2024-07-09_05.41.51.509_S_6\Channel 1\Channel_0_cycle_3.wav</t>
  </si>
  <si>
    <t>D:\字节\MOS\测试vivo\2024-07-09_05.41.51.509_S_6\Channel 2\Channel_1_cycle_4.wav</t>
  </si>
  <si>
    <t>D:\字节\MOS\测试vivo\2024-07-09_05.41.51.509_S_6\Channel 1\Channel_0_cycle_4.wav</t>
  </si>
  <si>
    <t>D:\字节\MOS\测试vivo\2024-07-09_05.41.51.509_S_6\Channel 2\Channel_1_cycle_5.wav</t>
  </si>
  <si>
    <t>D:\字节\MOS\测试vivo\2024-07-09_05.41.51.509_S_6\Channel 1\Channel_0_cycle_5.wav</t>
  </si>
  <si>
    <t>D:\字节\MOS\测试vivo\2024-07-09_05.41.51.509_S_6\Channel 2\Channel_1_cycle_6.wav</t>
  </si>
  <si>
    <t>D:\字节\MOS\测试vivo\2024-07-09_05.41.51.509_S_6\Channel 1\Channel_0_cycle_6.wav</t>
  </si>
  <si>
    <t>D:\字节\MOS\测试vivo\2024-07-09_05.41.51.509_S_6\Channel 2\Channel_1_cycle_7.wav</t>
  </si>
  <si>
    <t>D:\字节\MOS\测试vivo\2024-07-09_05.41.51.509_S_6\Channel 1\Channel_0_cycle_7.wav</t>
  </si>
  <si>
    <t>D:\字节\MOS\测试vivo\2024-07-09_05.41.51.509_S_6\Channel 2\Channel_1_cycle_8.wav</t>
  </si>
  <si>
    <t>D:\字节\MOS\测试vivo\2024-07-09_05.41.51.509_S_6\Channel 1\Channel_0_cycle_8.wav</t>
  </si>
  <si>
    <t>D:\字节\MOS\测试vivo\2024-07-09_05.41.51.509_S_6\Channel 2\Channel_1_cycle_9.wav</t>
  </si>
  <si>
    <t>D:\字节\MOS\测试vivo\2024-07-09_05.41.51.509_S_6\Channel 1\Channel_0_cycle_9.wav</t>
  </si>
  <si>
    <t>D:\字节\MOS\测试vivo\2024-07-09_05.41.51.509_S_6\Channel 2\Channel_1_cycle_10.wav</t>
  </si>
  <si>
    <t>D:\字节\MOS\测试vivo\2024-07-09_05.41.51.509_S_6\Channel 1\Channel_0_cycle_10.wav</t>
  </si>
  <si>
    <t>D:\字节\MOS\测试vivo\2024-07-09_05.41.51.509_S_6\Channel 2\Channel_1_cycle_11.wav</t>
  </si>
  <si>
    <t>D:\字节\MOS\测试vivo\2024-07-09_05.41.51.509_S_6\Channel 1\Channel_0_cycle_11.wav</t>
  </si>
  <si>
    <t>D:\字节\MOS\测试vivo\2024-07-09_05.41.51.509_S_6\Channel 2\Channel_1_cycle_12.wav</t>
  </si>
  <si>
    <t>D:\字节\MOS\测试vivo\2024-07-09_05.41.51.509_S_6\Channel 1\Channel_0_cycle_12.wav</t>
  </si>
  <si>
    <t>D:\字节\MOS\测试vivo\2024-07-09_05.41.51.509_S_6\Channel 2\Channel_1_cycle_13.wav</t>
  </si>
  <si>
    <t>D:\字节\MOS\测试vivo\2024-07-09_05.41.51.509_S_6\Channel 1\Channel_0_cycle_13.wav</t>
  </si>
  <si>
    <t>D:\字节\MOS\测试vivo\2024-07-09_05.41.51.509_S_6\Channel 2\Channel_1_cycle_14.wav</t>
  </si>
  <si>
    <t>D:\字节\MOS\测试vivo\2024-07-09_05.41.51.509_S_6\Channel 1\Channel_0_cycle_14.wav</t>
  </si>
  <si>
    <t>D:\字节\MOS\测试vivo\2024-07-09_05.41.51.509_S_6\Channel 2\Channel_1_cycle_15.wav</t>
  </si>
  <si>
    <t>D:\字节\MOS\测试vivo\2024-07-09_05.41.51.509_S_6\Channel 1\Channel_0_cycle_15.wav</t>
  </si>
  <si>
    <t>D:\字节\MOS\测试vivo\2024-07-09_05.41.51.509_S_6\Channel 2\Channel_1_cycle_16.wav</t>
  </si>
  <si>
    <t>D:\字节\MOS\测试vivo\2024-07-09_05.41.51.509_S_6\Channel 1\Channel_0_cycle_16.wav</t>
  </si>
  <si>
    <t>D:\字节\MOS\测试vivo\2024-07-09_05.41.51.509_S_6\Channel 2\Channel_1_cycle_17.wav</t>
  </si>
  <si>
    <t>D:\字节\MOS\测试vivo\2024-07-09_05.41.51.509_S_6\Channel 1\Channel_0_cycle_17.wav</t>
  </si>
  <si>
    <t>D:\字节\MOS\测试vivo\2024-07-09_05.41.51.509_S_6\Channel 2\Channel_1_cycle_18.wav</t>
  </si>
  <si>
    <t>D:\字节\MOS\测试vivo\2024-07-09_05.41.51.509_S_6\Channel 1\Channel_0_cycle_18.wav</t>
  </si>
  <si>
    <t>D:\字节\MOS\测试vivo\2024-07-09_05.41.51.509_S_6\Channel 2\Channel_1_cycle_19.wav</t>
  </si>
  <si>
    <t>D:\字节\MOS\测试vivo\2024-07-09_05.41.51.509_S_6\Channel 1\Channel_0_cycle_19.wav</t>
  </si>
  <si>
    <t>D:\字节\MOS\测试vivo\2024-07-09_05.41.51.509_S_6\Channel 2\Channel_1_cycle_20.wav</t>
  </si>
  <si>
    <t>D:\字节\MOS\测试vivo\2024-07-09_05.41.51.509_S_6\Channel 1\Channel_0_cycle_20.wav</t>
  </si>
  <si>
    <t>D:\字节\MOS\测试vivo\2024-07-09_05.41.51.509_S_6\Channel 2\Channel_1_cycle_21.wav</t>
  </si>
  <si>
    <t>D:\字节\MOS\测试vivo\2024-07-09_05.41.51.509_S_6\Channel 1\Channel_0_cycle_21.wav</t>
  </si>
  <si>
    <t>D:\字节\MOS\测试vivo\2024-07-09_05.41.51.509_S_6\Channel 2\Channel_1_cycle_22.wav</t>
  </si>
  <si>
    <t>D:\字节\MOS\测试vivo\2024-07-09_05.41.51.509_S_6\Channel 1\Channel_0_cycle_22.wav</t>
  </si>
  <si>
    <t>D:\字节\MOS\测试vivo\2024-07-09_05.41.51.509_S_6\Channel 2\Channel_1_cycle_23.wav</t>
  </si>
  <si>
    <t>D:\字节\MOS\测试vivo\2024-07-09_05.41.51.509_S_6\Channel 1\Channel_0_cycle_23.wav</t>
  </si>
  <si>
    <t>D:\字节\MOS\测试vivo\2024-07-09_05.41.51.509_S_6\Channel 2\Channel_1_cycle_24.wav</t>
  </si>
  <si>
    <t>D:\字节\MOS\测试vivo\2024-07-09_05.41.51.509_S_6\Channel 1\Channel_0_cycle_24.wav</t>
  </si>
  <si>
    <t>D:\字节\MOS\测试vivo\2024-07-09_05.41.51.509_S_6\Channel 2\Channel_1_cycle_25.wav</t>
  </si>
  <si>
    <t>D:\字节\MOS\测试vivo\2024-07-09_05.41.51.509_S_6\Channel 1\Channel_0_cycle_25.wav</t>
  </si>
  <si>
    <t>D:\字节\MOS\测试vivo\2024-07-09_05.41.51.509_S_6\Channel 2\Channel_1_cycle_26.wav</t>
  </si>
  <si>
    <t>D:\字节\MOS\测试vivo\2024-07-09_05.41.51.509_S_6\Channel 1\Channel_0_cycle_26.wav</t>
  </si>
  <si>
    <t>D:\字节\MOS\测试vivo\2024-07-09_05.41.51.509_S_6\Channel 2\Channel_1_cycle_27.wav</t>
  </si>
  <si>
    <t>D:\字节\MOS\测试vivo\2024-07-09_05.41.51.509_S_6\Channel 1\Channel_0_cycle_27.wav</t>
  </si>
  <si>
    <t>D:\字节\MOS\测试vivo\2024-07-09_05.41.51.509_S_6\Channel 2\Channel_1_cycle_28.wav</t>
  </si>
  <si>
    <t>D:\字节\MOS\测试vivo\2024-07-09_05.41.51.509_S_6\Channel 1\Channel_0_cycle_28.wav</t>
  </si>
  <si>
    <t>D:\字节\MOS\测试vivo\2024-07-09_05.41.51.509_S_6\Channel 2\Channel_1_cycle_29.wav</t>
  </si>
  <si>
    <t>D:\字节\MOS\测试vivo\2024-07-09_05.41.51.509_S_6\Channel 1\Channel_0_cycle_29.wav</t>
  </si>
  <si>
    <t>D:\字节\MOS\测试vivo\2024-07-09_05.41.51.509_S_6\Channel 2\Channel_1_cycle_30.wav</t>
  </si>
  <si>
    <t>D:\字节\MOS\测试vivo\2024-07-09_05.41.51.509_S_6\Channel 1\Channel_0_cycle_30.wav</t>
  </si>
  <si>
    <t>D:\字节\MOS\测试vivo\2024-07-09_05.41.51.509_S_6\Channel 2\Channel_1_cycle_31.wav</t>
  </si>
  <si>
    <t>D:\字节\MOS\测试vivo\2024-07-09_05.41.51.509_S_6\Channel 1\Channel_0_cycle_31.wav</t>
  </si>
  <si>
    <t>D:\字节\MOS\测试vivo\2024-07-09_05.41.51.509_S_6\Channel 2\Channel_1_cycle_32.wav</t>
  </si>
  <si>
    <t>D:\字节\MOS\测试vivo\2024-07-09_05.41.51.509_S_6\Channel 1\Channel_0_cycle_32.wav</t>
  </si>
  <si>
    <t>D:\字节\MOS\测试vivo\2024-07-09_05.41.51.509_S_6\Channel 2\Channel_1_cycle_33.wav</t>
  </si>
  <si>
    <t>D:\字节\MOS\测试vivo\2024-07-09_05.41.51.509_S_6\Channel 1\Channel_0_cycle_33.wav</t>
  </si>
  <si>
    <t>D:\字节\MOS\测试vivo\2024-07-09_05.41.51.509_S_6\Channel 2\Channel_1_cycle_34.wav</t>
  </si>
  <si>
    <t>D:\字节\MOS\测试vivo\2024-07-09_05.41.51.509_S_6\Channel 1\Channel_0_cycle_34.wav</t>
  </si>
  <si>
    <t>D:\字节\MOS\测试vivo\2024-07-09_05.41.51.509_S_6\Channel 2\Channel_1_cycle_35.wav</t>
  </si>
  <si>
    <t>D:\字节\MOS\测试vivo\2024-07-09_05.41.51.509_S_6\Channel 1\Channel_0_cycle_35.wav</t>
  </si>
  <si>
    <t>D:\字节\MOS\测试vivo\2024-07-09_05.41.51.509_S_6\Channel 2\Channel_1_cycle_36.wav</t>
  </si>
  <si>
    <t>D:\字节\MOS\测试vivo\2024-07-09_05.41.51.509_S_6\Channel 1\Channel_0_cycle_36.wav</t>
  </si>
  <si>
    <t>D:\字节\MOS\测试vivo\2024-07-09_05.41.51.509_S_6\Channel 2\Channel_1_cycle_37.wav</t>
  </si>
  <si>
    <t>D:\字节\MOS\测试vivo\2024-07-09_05.41.51.509_S_6\Channel 1\Channel_0_cycle_37.wav</t>
  </si>
  <si>
    <t>D:\字节\MOS\测试vivo\2024-07-09_05.41.51.509_S_6\Channel 2\Channel_1_cycle_38.wav</t>
  </si>
  <si>
    <t>D:\字节\MOS\测试vivo\2024-07-09_05.41.51.509_S_6\Channel 1\Channel_0_cycle_38.wav</t>
  </si>
  <si>
    <t>D:\字节\MOS\测试vivo\2024-07-09_05.41.51.509_S_6\Channel 2\Channel_1_cycle_39.wav</t>
  </si>
  <si>
    <t>D:\字节\MOS\测试vivo\2024-07-09_05.41.51.509_S_6\Channel 1\Channel_0_cycle_39.wav</t>
  </si>
  <si>
    <t>D:\字节\MOS\测试vivo\2024-07-09_05.41.51.509_S_6\Channel 2\Channel_1_cycle_40.wav</t>
  </si>
  <si>
    <t>D:\字节\MOS\测试vivo\2024-07-09_05.41.51.509_S_6\Channel 1\Channel_0_cycle_40.wav</t>
  </si>
  <si>
    <t>D:\字节\MOS\测试vivo\2024-07-09_05.41.51.509_S_6\Channel 2\Channel_1_cycle_41.wav</t>
  </si>
  <si>
    <t>D:\字节\MOS\测试vivo\2024-07-09_05.41.51.509_S_6\Channel 1\Channel_0_cycle_41.wav</t>
  </si>
  <si>
    <t>D:\字节\MOS\测试vivo\2024-07-09_05.41.51.509_S_6\Channel 2\Channel_1_cycle_42.wav</t>
  </si>
  <si>
    <t>D:\字节\MOS\测试vivo\2024-07-09_05.41.51.509_S_6\Channel 1\Channel_0_cycle_42.wav</t>
  </si>
  <si>
    <t>D:\字节\MOS\测试vivo\2024-07-09_05.41.51.509_S_6\Channel 2\Channel_1_cycle_43.wav</t>
  </si>
  <si>
    <t>D:\字节\MOS\测试vivo\2024-07-09_05.41.51.509_S_6\Channel 1\Channel_0_cycle_43.wav</t>
  </si>
  <si>
    <t>D:\字节\MOS\测试vivo\2024-07-09_05.41.51.509_S_6\Channel 2\Channel_1_cycle_44.wav</t>
  </si>
  <si>
    <t>D:\字节\MOS\测试vivo\2024-07-09_05.41.51.509_S_6\Channel 1\Channel_0_cycle_44.wav</t>
  </si>
  <si>
    <t>D:\字节\MOS\测试vivo\2024-07-09_05.41.51.509_S_6\Channel 2\Channel_1_cycle_45.wav</t>
  </si>
  <si>
    <t>D:\字节\MOS\测试vivo\2024-07-09_05.41.51.509_S_6\Channel 1\Channel_0_cycle_45.wav</t>
  </si>
  <si>
    <t>D:\字节\MOS\测试vivo\2024-07-09_05.41.51.509_S_6\Channel 2\Channel_1_cycle_46.wav</t>
  </si>
  <si>
    <t>D:\字节\MOS\测试vivo\2024-07-09_05.41.51.509_S_6\Channel 1\Channel_0_cycle_46.wav</t>
  </si>
  <si>
    <t>D:\字节\MOS\测试vivo\2024-07-09_05.41.51.509_S_6\Channel 2\Channel_1_cycle_47.wav</t>
  </si>
  <si>
    <t>D:\字节\MOS\测试vivo\2024-07-09_05.41.51.509_S_6\Channel 1\Channel_0_cycle_47.wav</t>
  </si>
  <si>
    <t>D:\字节\MOS\测试vivo\2024-07-09_05.41.51.509_S_6\Channel 2\Channel_1_cycle_48.wav</t>
  </si>
  <si>
    <t>D:\字节\MOS\测试vivo\2024-07-09_05.41.51.509_S_6\Channel 1\Channel_0_cycle_48.wav</t>
  </si>
  <si>
    <t>D:\字节\MOS\测试vivo\2024-07-09_05.41.51.509_S_6\Channel 2\Channel_1_cycle_49.wav</t>
  </si>
  <si>
    <t>D:\字节\MOS\测试vivo\2024-07-09_05.41.51.509_S_6\Channel 1\Channel_0_cycle_49.wav</t>
  </si>
  <si>
    <t>D:\字节\MOS\测试vivo\2024-07-09_05.41.51.509_S_6\Channel 2\Channel_1_cycle_50.wav</t>
  </si>
  <si>
    <t>D:\字节\MOS\测试vivo\2024-07-09_05.41.51.509_S_6\Channel 1\Channel_0_cycle_50.wav</t>
  </si>
  <si>
    <t>D:\字节\MOS\测试vivo\2024-07-09_05.41.51.509_S_6\Channel 2\Channel_1_cycle_51.wav</t>
  </si>
  <si>
    <t>D:\字节\MOS\测试vivo\2024-07-09_05.41.51.509_S_6\Channel 1\Channel_0_cycle_51.wav</t>
  </si>
  <si>
    <t>D:\字节\MOS\测试vivo\2024-07-09_05.41.51.509_S_6\Channel 2\Channel_1_cycle_52.wav</t>
  </si>
  <si>
    <t>D:\字节\MOS\测试vivo\2024-07-09_05.41.51.509_S_6\Channel 1\Channel_0_cycle_52.wav</t>
  </si>
  <si>
    <t>D:\字节\MOS\测试vivo\2024-07-09_05.41.51.509_S_6\Channel 2\Channel_1_cycle_53.wav</t>
  </si>
  <si>
    <t>D:\字节\MOS\测试vivo\2024-07-09_05.41.51.509_S_6\Channel 1\Channel_0_cycle_53.wav</t>
  </si>
  <si>
    <t>D:\字节\MOS\测试vivo\2024-07-09_05.41.51.509_S_6\Channel 2\Channel_1_cycle_54.wav</t>
  </si>
  <si>
    <t>D:\字节\MOS\测试vivo\2024-07-09_05.41.51.509_S_6\Channel 1\Channel_0_cycle_54.wav</t>
  </si>
  <si>
    <t>D:\字节\MOS\测试vivo\2024-07-09_05.41.51.509_S_6\Channel 2\Channel_1_cycle_55.wav</t>
  </si>
  <si>
    <t>D:\字节\MOS\测试vivo\2024-07-09_05.41.51.509_S_6\Channel 1\Channel_0_cycle_55.wav</t>
  </si>
  <si>
    <t>D:\字节\MOS\测试vivo\2024-07-09_05.41.51.509_S_6\Channel 2\Channel_1_cycle_56.wav</t>
  </si>
  <si>
    <t>D:\字节\MOS\测试vivo\2024-07-09_05.41.51.509_S_6\Channel 1\Channel_0_cycle_56.wav</t>
  </si>
  <si>
    <t>D:\字节\MOS\测试vivo\2024-07-09_05.41.51.509_S_6\Channel 2\Channel_1_cycle_57.wav</t>
  </si>
  <si>
    <t>D:\字节\MOS\测试vivo\2024-07-09_05.41.51.509_S_6\Channel 1\Channel_0_cycle_57.wav</t>
  </si>
  <si>
    <t>D:\字节\MOS\测试vivo\2024-07-09_05.41.51.509_S_6\Channel 2\Channel_1_cycle_58.wav</t>
  </si>
  <si>
    <t>D:\字节\MOS\测试vivo\2024-07-09_05.41.51.509_S_6\Channel 1\Channel_0_cycle_58.wav</t>
  </si>
  <si>
    <t>D:\字节\MOS\测试vivo\2024-07-09_05.41.51.509_S_6\Channel 2\Channel_1_cycle_59.wav</t>
  </si>
  <si>
    <t>D:\字节\MOS\测试vivo\2024-07-09_05.41.51.509_S_6\Channel 1\Channel_0_cycle_59.wav</t>
  </si>
  <si>
    <t>D:\字节\MOS\测试vivo\2024-07-09_05.41.51.509_S_6\Channel 2\Channel_1_cycle_60.wav</t>
  </si>
  <si>
    <t>D:\字节\MOS\测试vivo\2024-07-09_05.41.51.509_S_6\Channel 1\Channel_0_cycle_60.wav</t>
  </si>
  <si>
    <t>D:\字节\MOS\测试vivo\2024-07-09_05.41.51.509_S_6\Channel 2\Channel_1_cycle_61.wav</t>
  </si>
  <si>
    <t>D:\字节\MOS\测试vivo\2024-07-09_05.41.51.509_S_6\Channel 1\Channel_0_cycle_61.wav</t>
  </si>
  <si>
    <t>D:\字节\MOS\测试vivo\2024-07-09_05.41.51.509_S_6\Channel 2\Channel_1_cycle_62.wav</t>
  </si>
  <si>
    <t>D:\字节\MOS\测试vivo\2024-07-09_05.41.51.509_S_6\Channel 1\Channel_0_cycle_62.wav</t>
  </si>
  <si>
    <t>D:\字节\MOS\测试vivo\2024-07-09_05.41.51.509_S_6\Channel 2\Channel_1_cycle_63.wav</t>
  </si>
  <si>
    <t>D:\字节\MOS\测试vivo\2024-07-09_05.41.51.509_S_6\Channel 1\Channel_0_cycle_63.wav</t>
  </si>
  <si>
    <t>D:\字节\MOS\测试vivo\2024-07-09_05.41.51.509_S_6\Channel 2\Channel_1_cycle_64.wav</t>
  </si>
  <si>
    <t>D:\字节\MOS\测试vivo\2024-07-09_05.41.51.509_S_6\Channel 1\Channel_0_cycle_64.wav</t>
  </si>
  <si>
    <t>D:\字节\MOS\测试vivo\2024-07-09_05.41.51.509_S_6\Channel 2\Channel_1_cycle_65.wav</t>
  </si>
  <si>
    <t>D:\字节\MOS\测试vivo\2024-07-09_05.41.51.509_S_6\Channel 1\Channel_0_cycle_65.wav</t>
  </si>
  <si>
    <t>D:\字节\MOS\测试vivo\2024-07-09_05.41.51.509_S_6\Channel 2\Channel_1_cycle_66.wav</t>
  </si>
  <si>
    <t>D:\字节\MOS\测试vivo\2024-07-09_05.41.51.509_S_6\Channel 1\Channel_0_cycle_66.wav</t>
  </si>
  <si>
    <t>D:\字节\MOS\测试vivo\2024-07-09_05.41.51.509_S_6\Channel 2\Channel_1_cycle_67.wav</t>
  </si>
  <si>
    <t>D:\字节\MOS\测试vivo\2024-07-09_05.41.51.509_S_6\Channel 1\Channel_0_cycle_67.wav</t>
  </si>
  <si>
    <t>D:\字节\MOS\测试vivo\2024-07-09_05.41.51.509_S_6\Channel 2\Channel_1_cycle_68.wav</t>
  </si>
  <si>
    <t>D:\字节\MOS\测试vivo\2024-07-09_05.41.51.509_S_6\Channel 1\Channel_0_cycle_68.wav</t>
  </si>
  <si>
    <t>D:\字节\MOS\测试vivo\2024-07-09_05.41.51.509_S_6\Channel 2\Channel_1_cycle_69.wav</t>
  </si>
  <si>
    <t>D:\字节\MOS\测试vivo\2024-07-09_05.41.51.509_S_6\Channel 1\Channel_0_cycle_69.wav</t>
  </si>
  <si>
    <t>D:\字节\MOS\测试vivo\2024-07-09_05.41.51.509_S_6\Channel 2\Channel_1_cycle_70.wav</t>
  </si>
  <si>
    <t>D:\字节\MOS\测试vivo\2024-07-09_05.41.51.509_S_6\Channel 1\Channel_0_cycle_70.wav</t>
  </si>
  <si>
    <t>D:\字节\MOS\测试vivo\2024-07-09_05.41.51.509_S_6\Channel 2\Channel_1_cycle_71.wav</t>
  </si>
  <si>
    <t>D:\字节\MOS\测试vivo\2024-07-09_05.41.51.509_S_6\Channel 1\Channel_0_cycle_71.wav</t>
  </si>
  <si>
    <t>D:\字节\MOS\测试vivo\2024-07-09_05.41.51.509_S_6\Channel 2\Channel_1_cycle_72.wav</t>
  </si>
  <si>
    <t>D:\字节\MOS\测试vivo\2024-07-09_05.41.51.509_S_6\Channel 1\Channel_0_cycle_72.wav</t>
  </si>
  <si>
    <t>D:\字节\MOS\测试vivo\2024-07-09_05.41.51.509_S_6\Channel 2\Channel_1_cycle_73.wav</t>
  </si>
  <si>
    <t>D:\字节\MOS\测试vivo\2024-07-09_05.41.51.509_S_6\Channel 1\Channel_0_cycle_73.wav</t>
  </si>
  <si>
    <t>D:\字节\MOS\测试vivo\2024-07-09_05.41.51.509_S_6\Channel 2\Channel_1_cycle_74.wav</t>
  </si>
  <si>
    <t>D:\字节\MOS\测试vivo\2024-07-09_05.41.51.509_S_6\Channel 1\Channel_0_cycle_74.wav</t>
  </si>
  <si>
    <t>D:\字节\MOS\测试vivo\2024-07-09_05.41.51.509_S_6\Channel 2\Channel_1_cycle_75.wav</t>
  </si>
  <si>
    <t>D:\字节\MOS\测试vivo\2024-07-09_05.41.51.509_S_6\Channel 1\Channel_0_cycle_75.wav</t>
  </si>
  <si>
    <t>D:\字节\MOS\测试vivo\2024-07-09_05.41.51.509_S_6\Channel 2\Channel_1_cycle_76.wav</t>
  </si>
  <si>
    <t>D:\字节\MOS\测试vivo\2024-07-09_05.41.51.509_S_6\Channel 1\Channel_0_cycle_76.wav</t>
  </si>
  <si>
    <t>D:\字节\MOS\测试vivo\2024-07-09_05.41.51.509_S_6\Channel 2\Channel_1_cycle_77.wav</t>
  </si>
  <si>
    <t>D:\字节\MOS\测试vivo\2024-07-09_05.41.51.509_S_6\Channel 1\Channel_0_cycle_77.wav</t>
  </si>
  <si>
    <t>D:\字节\MOS\测试vivo\2024-07-09_05.41.51.509_S_6\Channel 2\Channel_1_cycle_78.wav</t>
  </si>
  <si>
    <t>D:\字节\MOS\测试vivo\2024-07-09_05.41.51.509_S_6\Channel 1\Channel_0_cycle_78.wav</t>
  </si>
  <si>
    <t>D:\字节\MOS\测试vivo\2024-07-09_05.41.51.509_S_6\Channel 2\Channel_1_cycle_79.wav</t>
  </si>
  <si>
    <t>D:\字节\MOS\测试vivo\2024-07-09_05.41.51.509_S_6\Channel 1\Channel_0_cycle_79.wav</t>
  </si>
  <si>
    <t>D:\字节\MOS\测试vivo\2024-07-09_05.41.51.509_S_6\Channel 2\Channel_1_cycle_80.wav</t>
  </si>
  <si>
    <t>D:\字节\MOS\测试vivo\2024-07-09_05.41.51.509_S_6\Channel 1\Channel_0_cycle_80.wav</t>
  </si>
  <si>
    <t>D:\字节\MOS\测试vivo\2024-07-09_05.41.51.509_S_6\Channel 2\Channel_1_cycle_81.wav</t>
  </si>
  <si>
    <t>D:\字节\MOS\测试vivo\2024-07-09_05.41.51.509_S_6\Channel 1\Channel_0_cycle_81.wav</t>
  </si>
  <si>
    <t>D:\字节\MOS\测试vivo\2024-07-09_05.41.51.509_S_6\Channel 2\Channel_1_cycle_82.wav</t>
  </si>
  <si>
    <t>D:\字节\MOS\测试vivo\2024-07-09_05.41.51.509_S_6\Channel 1\Channel_0_cycle_82.wav</t>
  </si>
  <si>
    <t>D:\字节\MOS\测试vivo\2024-07-09_05.41.51.509_S_6\Channel 2\Channel_1_cycle_83.wav</t>
  </si>
  <si>
    <t>D:\字节\MOS\测试vivo\2024-07-09_05.41.51.509_S_6\Channel 1\Channel_0_cycle_83.wav</t>
  </si>
  <si>
    <t>D:\字节\MOS\测试vivo\2024-07-09_05.41.51.509_S_6\Channel 2\Channel_1_cycle_84.wav</t>
  </si>
  <si>
    <t>D:\字节\MOS\测试vivo\2024-07-09_05.41.51.509_S_6\Channel 1\Channel_0_cycle_84.wav</t>
  </si>
  <si>
    <t>D:\字节\MOS\测试vivo\2024-07-09_05.41.51.509_S_6\Channel 2\Channel_1_cycle_85.wav</t>
  </si>
  <si>
    <t>D:\字节\MOS\测试vivo\2024-07-09_05.41.51.509_S_6\Channel 1\Channel_0_cycle_85.wav</t>
  </si>
  <si>
    <t>D:\字节\MOS\测试vivo\2024-07-09_05.41.51.509_S_6\Channel 2\Channel_1_cycle_86.wav</t>
  </si>
  <si>
    <t>D:\字节\MOS\测试vivo\2024-07-09_05.41.51.509_S_6\Channel 1\Channel_0_cycle_86.wav</t>
  </si>
  <si>
    <t>D:\字节\MOS\测试vivo\2024-07-09_05.41.51.509_S_6\Channel 2\Channel_1_cycle_87.wav</t>
  </si>
  <si>
    <t>D:\字节\MOS\测试vivo\2024-07-09_05.41.51.509_S_6\Channel 1\Channel_0_cycle_87.wav</t>
  </si>
  <si>
    <t>D:\字节\MOS\测试vivo\2024-07-09_05.41.51.509_S_6\Channel 2\Channel_1_cycle_88.wav</t>
  </si>
  <si>
    <t>D:\字节\MOS\测试vivo\2024-07-09_05.41.51.509_S_6\Channel 1\Channel_0_cycle_88.wav</t>
  </si>
  <si>
    <t>D:\字节\MOS\测试vivo\2024-07-09_05.41.51.509_S_6\Channel 2\Channel_1_cycle_89.wav</t>
  </si>
  <si>
    <t>D:\字节\MOS\测试vivo\2024-07-09_05.41.51.509_S_6\Channel 1\Channel_0_cycle_89.wav</t>
  </si>
  <si>
    <t>D:\字节\MOS\测试vivo\2024-07-09_05.41.51.509_S_6\Channel 2\Channel_1_cycle_90.wav</t>
  </si>
  <si>
    <t>P863_SUMMARY_RESULT</t>
  </si>
  <si>
    <t>Uplink</t>
  </si>
  <si>
    <t>D:\字节\MOS\测试vivo\2024-07-09_05.41.51.509_S_6\Channel 4\Channel_3_cycle_1.wav</t>
  </si>
  <si>
    <t>D:\字节\MOS\测试vivo\2024-07-09_05.41.51.509_S_6\Channel 3\Channel_2_cycle_1.wav</t>
  </si>
  <si>
    <t>D:\字节\MOS\测试vivo\2024-07-09_05.41.51.509_S_6\Channel 4\Channel_3_cycle_2.wav</t>
  </si>
  <si>
    <t>D:\字节\MOS\测试vivo\2024-07-09_05.41.51.509_S_6\Channel 3\Channel_2_cycle_2.wav</t>
  </si>
  <si>
    <t>D:\字节\MOS\测试vivo\2024-07-09_05.41.51.509_S_6\Channel 4\Channel_3_cycle_3.wav</t>
  </si>
  <si>
    <t>D:\字节\MOS\测试vivo\2024-07-09_05.41.51.509_S_6\Channel 3\Channel_2_cycle_3.wav</t>
  </si>
  <si>
    <t>D:\字节\MOS\测试vivo\2024-07-09_05.41.51.509_S_6\Channel 4\Channel_3_cycle_4.wav</t>
  </si>
  <si>
    <t>D:\字节\MOS\测试vivo\2024-07-09_05.41.51.509_S_6\Channel 3\Channel_2_cycle_4.wav</t>
  </si>
  <si>
    <t>D:\字节\MOS\测试vivo\2024-07-09_05.41.51.509_S_6\Channel 4\Channel_3_cycle_5.wav</t>
  </si>
  <si>
    <t>D:\字节\MOS\测试vivo\2024-07-09_05.41.51.509_S_6\Channel 3\Channel_2_cycle_5.wav</t>
  </si>
  <si>
    <t>D:\字节\MOS\测试vivo\2024-07-09_05.41.51.509_S_6\Channel 4\Channel_3_cycle_6.wav</t>
  </si>
  <si>
    <t>D:\字节\MOS\测试vivo\2024-07-09_05.41.51.509_S_6\Channel 3\Channel_2_cycle_6.wav</t>
  </si>
  <si>
    <t>D:\字节\MOS\测试vivo\2024-07-09_05.41.51.509_S_6\Channel 4\Channel_3_cycle_7.wav</t>
  </si>
  <si>
    <t>D:\字节\MOS\测试vivo\2024-07-09_05.41.51.509_S_6\Channel 3\Channel_2_cycle_7.wav</t>
  </si>
  <si>
    <t>D:\字节\MOS\测试vivo\2024-07-09_05.41.51.509_S_6\Channel 4\Channel_3_cycle_8.wav</t>
  </si>
  <si>
    <t>D:\字节\MOS\测试vivo\2024-07-09_05.41.51.509_S_6\Channel 3\Channel_2_cycle_8.wav</t>
  </si>
  <si>
    <t>D:\字节\MOS\测试vivo\2024-07-09_05.41.51.509_S_6\Channel 4\Channel_3_cycle_9.wav</t>
  </si>
  <si>
    <t>D:\字节\MOS\测试vivo\2024-07-09_05.41.51.509_S_6\Channel 3\Channel_2_cycle_9.wav</t>
  </si>
  <si>
    <t>D:\字节\MOS\测试vivo\2024-07-09_05.41.51.509_S_6\Channel 4\Channel_3_cycle_10.wav</t>
  </si>
  <si>
    <t>D:\字节\MOS\测试vivo\2024-07-09_05.41.51.509_S_6\Channel 3\Channel_2_cycle_10.wav</t>
  </si>
  <si>
    <t>D:\字节\MOS\测试vivo\2024-07-09_05.41.51.509_S_6\Channel 4\Channel_3_cycle_11.wav</t>
  </si>
  <si>
    <t>D:\字节\MOS\测试vivo\2024-07-09_05.41.51.509_S_6\Channel 3\Channel_2_cycle_11.wav</t>
  </si>
  <si>
    <t>D:\字节\MOS\测试vivo\2024-07-09_05.41.51.509_S_6\Channel 4\Channel_3_cycle_12.wav</t>
  </si>
  <si>
    <t>D:\字节\MOS\测试vivo\2024-07-09_05.41.51.509_S_6\Channel 3\Channel_2_cycle_12.wav</t>
  </si>
  <si>
    <t>D:\字节\MOS\测试vivo\2024-07-09_05.41.51.509_S_6\Channel 4\Channel_3_cycle_13.wav</t>
  </si>
  <si>
    <t>D:\字节\MOS\测试vivo\2024-07-09_05.41.51.509_S_6\Channel 3\Channel_2_cycle_13.wav</t>
  </si>
  <si>
    <t>D:\字节\MOS\测试vivo\2024-07-09_05.41.51.509_S_6\Channel 4\Channel_3_cycle_14.wav</t>
  </si>
  <si>
    <t>D:\字节\MOS\测试vivo\2024-07-09_05.41.51.509_S_6\Channel 3\Channel_2_cycle_14.wav</t>
  </si>
  <si>
    <t>D:\字节\MOS\测试vivo\2024-07-09_05.41.51.509_S_6\Channel 4\Channel_3_cycle_15.wav</t>
  </si>
  <si>
    <t>D:\字节\MOS\测试vivo\2024-07-09_05.41.51.509_S_6\Channel 3\Channel_2_cycle_15.wav</t>
  </si>
  <si>
    <t>D:\字节\MOS\测试vivo\2024-07-09_05.41.51.509_S_6\Channel 4\Channel_3_cycle_16.wav</t>
  </si>
  <si>
    <t>D:\字节\MOS\测试vivo\2024-07-09_05.41.51.509_S_6\Channel 3\Channel_2_cycle_16.wav</t>
  </si>
  <si>
    <t>D:\字节\MOS\测试vivo\2024-07-09_05.41.51.509_S_6\Channel 4\Channel_3_cycle_17.wav</t>
  </si>
  <si>
    <t>D:\字节\MOS\测试vivo\2024-07-09_05.41.51.509_S_6\Channel 3\Channel_2_cycle_17.wav</t>
  </si>
  <si>
    <t>D:\字节\MOS\测试vivo\2024-07-09_05.41.51.509_S_6\Channel 4\Channel_3_cycle_18.wav</t>
  </si>
  <si>
    <t>D:\字节\MOS\测试vivo\2024-07-09_05.41.51.509_S_6\Channel 3\Channel_2_cycle_18.wav</t>
  </si>
  <si>
    <t>D:\字节\MOS\测试vivo\2024-07-09_05.41.51.509_S_6\Channel 4\Channel_3_cycle_19.wav</t>
  </si>
  <si>
    <t>D:\字节\MOS\测试vivo\2024-07-09_05.41.51.509_S_6\Channel 3\Channel_2_cycle_19.wav</t>
  </si>
  <si>
    <t>D:\字节\MOS\测试vivo\2024-07-09_05.41.51.509_S_6\Channel 4\Channel_3_cycle_20.wav</t>
  </si>
  <si>
    <t>D:\字节\MOS\测试vivo\2024-07-09_05.41.51.509_S_6\Channel 3\Channel_2_cycle_20.wav</t>
  </si>
  <si>
    <t>D:\字节\MOS\测试vivo\2024-07-09_05.41.51.509_S_6\Channel 4\Channel_3_cycle_21.wav</t>
  </si>
  <si>
    <t>D:\字节\MOS\测试vivo\2024-07-09_05.41.51.509_S_6\Channel 3\Channel_2_cycle_21.wav</t>
  </si>
  <si>
    <t>D:\字节\MOS\测试vivo\2024-07-09_05.41.51.509_S_6\Channel 4\Channel_3_cycle_22.wav</t>
  </si>
  <si>
    <t>D:\字节\MOS\测试vivo\2024-07-09_05.41.51.509_S_6\Channel 3\Channel_2_cycle_22.wav</t>
  </si>
  <si>
    <t>D:\字节\MOS\测试vivo\2024-07-09_05.41.51.509_S_6\Channel 4\Channel_3_cycle_23.wav</t>
  </si>
  <si>
    <t>D:\字节\MOS\测试vivo\2024-07-09_05.41.51.509_S_6\Channel 3\Channel_2_cycle_23.wav</t>
  </si>
  <si>
    <t>D:\字节\MOS\测试vivo\2024-07-09_05.41.51.509_S_6\Channel 4\Channel_3_cycle_24.wav</t>
  </si>
  <si>
    <t>D:\字节\MOS\测试vivo\2024-07-09_05.41.51.509_S_6\Channel 3\Channel_2_cycle_24.wav</t>
  </si>
  <si>
    <t>D:\字节\MOS\测试vivo\2024-07-09_05.41.51.509_S_6\Channel 4\Channel_3_cycle_25.wav</t>
  </si>
  <si>
    <t>D:\字节\MOS\测试vivo\2024-07-09_05.41.51.509_S_6\Channel 3\Channel_2_cycle_25.wav</t>
  </si>
  <si>
    <t>D:\字节\MOS\测试vivo\2024-07-09_05.41.51.509_S_6\Channel 4\Channel_3_cycle_26.wav</t>
  </si>
  <si>
    <t>D:\字节\MOS\测试vivo\2024-07-09_05.41.51.509_S_6\Channel 3\Channel_2_cycle_26.wav</t>
  </si>
  <si>
    <t>D:\字节\MOS\测试vivo\2024-07-09_05.41.51.509_S_6\Channel 4\Channel_3_cycle_27.wav</t>
  </si>
  <si>
    <t>D:\字节\MOS\测试vivo\2024-07-09_05.41.51.509_S_6\Channel 3\Channel_2_cycle_27.wav</t>
  </si>
  <si>
    <t>D:\字节\MOS\测试vivo\2024-07-09_05.41.51.509_S_6\Channel 4\Channel_3_cycle_28.wav</t>
  </si>
  <si>
    <t>D:\字节\MOS\测试vivo\2024-07-09_05.41.51.509_S_6\Channel 3\Channel_2_cycle_28.wav</t>
  </si>
  <si>
    <t>D:\字节\MOS\测试vivo\2024-07-09_05.41.51.509_S_6\Channel 4\Channel_3_cycle_29.wav</t>
  </si>
  <si>
    <t>D:\字节\MOS\测试vivo\2024-07-09_05.41.51.509_S_6\Channel 3\Channel_2_cycle_29.wav</t>
  </si>
  <si>
    <t>D:\字节\MOS\测试vivo\2024-07-09_05.41.51.509_S_6\Channel 4\Channel_3_cycle_30.wav</t>
  </si>
  <si>
    <t>D:\字节\MOS\测试vivo\2024-07-09_05.41.51.509_S_6\Channel 3\Channel_2_cycle_30.wav</t>
  </si>
  <si>
    <t>D:\字节\MOS\测试vivo\2024-07-09_05.41.51.509_S_6\Channel 4\Channel_3_cycle_31.wav</t>
  </si>
  <si>
    <t>D:\字节\MOS\测试vivo\2024-07-09_05.41.51.509_S_6\Channel 3\Channel_2_cycle_31.wav</t>
  </si>
  <si>
    <t>D:\字节\MOS\测试vivo\2024-07-09_05.41.51.509_S_6\Channel 4\Channel_3_cycle_32.wav</t>
  </si>
  <si>
    <t>D:\字节\MOS\测试vivo\2024-07-09_05.41.51.509_S_6\Channel 3\Channel_2_cycle_32.wav</t>
  </si>
  <si>
    <t>D:\字节\MOS\测试vivo\2024-07-09_05.41.51.509_S_6\Channel 4\Channel_3_cycle_33.wav</t>
  </si>
  <si>
    <t>D:\字节\MOS\测试vivo\2024-07-09_05.41.51.509_S_6\Channel 3\Channel_2_cycle_33.wav</t>
  </si>
  <si>
    <t>D:\字节\MOS\测试vivo\2024-07-09_05.41.51.509_S_6\Channel 4\Channel_3_cycle_34.wav</t>
  </si>
  <si>
    <t>D:\字节\MOS\测试vivo\2024-07-09_05.41.51.509_S_6\Channel 3\Channel_2_cycle_34.wav</t>
  </si>
  <si>
    <t>D:\字节\MOS\测试vivo\2024-07-09_05.41.51.509_S_6\Channel 4\Channel_3_cycle_35.wav</t>
  </si>
  <si>
    <t>D:\字节\MOS\测试vivo\2024-07-09_05.41.51.509_S_6\Channel 3\Channel_2_cycle_35.wav</t>
  </si>
  <si>
    <t>D:\字节\MOS\测试vivo\2024-07-09_05.41.51.509_S_6\Channel 4\Channel_3_cycle_36.wav</t>
  </si>
  <si>
    <t>D:\字节\MOS\测试vivo\2024-07-09_05.41.51.509_S_6\Channel 3\Channel_2_cycle_36.wav</t>
  </si>
  <si>
    <t>D:\字节\MOS\测试vivo\2024-07-09_05.41.51.509_S_6\Channel 4\Channel_3_cycle_37.wav</t>
  </si>
  <si>
    <t>D:\字节\MOS\测试vivo\2024-07-09_05.41.51.509_S_6\Channel 3\Channel_2_cycle_37.wav</t>
  </si>
  <si>
    <t>D:\字节\MOS\测试vivo\2024-07-09_05.41.51.509_S_6\Channel 4\Channel_3_cycle_38.wav</t>
  </si>
  <si>
    <t>D:\字节\MOS\测试vivo\2024-07-09_05.41.51.509_S_6\Channel 3\Channel_2_cycle_38.wav</t>
  </si>
  <si>
    <t>D:\字节\MOS\测试vivo\2024-07-09_05.41.51.509_S_6\Channel 4\Channel_3_cycle_39.wav</t>
  </si>
  <si>
    <t>D:\字节\MOS\测试vivo\2024-07-09_05.41.51.509_S_6\Channel 3\Channel_2_cycle_39.wav</t>
  </si>
  <si>
    <t>D:\字节\MOS\测试vivo\2024-07-09_05.41.51.509_S_6\Channel 4\Channel_3_cycle_40.wav</t>
  </si>
  <si>
    <t>D:\字节\MOS\测试vivo\2024-07-09_05.41.51.509_S_6\Channel 3\Channel_2_cycle_40.wav</t>
  </si>
  <si>
    <t>D:\字节\MOS\测试vivo\2024-07-09_05.41.51.509_S_6\Channel 4\Channel_3_cycle_41.wav</t>
  </si>
  <si>
    <t>D:\字节\MOS\测试vivo\2024-07-09_05.41.51.509_S_6\Channel 3\Channel_2_cycle_41.wav</t>
  </si>
  <si>
    <t>D:\字节\MOS\测试vivo\2024-07-09_05.41.51.509_S_6\Channel 4\Channel_3_cycle_42.wav</t>
  </si>
  <si>
    <t>D:\字节\MOS\测试vivo\2024-07-09_05.41.51.509_S_6\Channel 3\Channel_2_cycle_42.wav</t>
  </si>
  <si>
    <t>D:\字节\MOS\测试vivo\2024-07-09_05.41.51.509_S_6\Channel 4\Channel_3_cycle_43.wav</t>
  </si>
  <si>
    <t>D:\字节\MOS\测试vivo\2024-07-09_05.41.51.509_S_6\Channel 3\Channel_2_cycle_43.wav</t>
  </si>
  <si>
    <t>D:\字节\MOS\测试vivo\2024-07-09_05.41.51.509_S_6\Channel 4\Channel_3_cycle_44.wav</t>
  </si>
  <si>
    <t>D:\字节\MOS\测试vivo\2024-07-09_05.41.51.509_S_6\Channel 3\Channel_2_cycle_44.wav</t>
  </si>
  <si>
    <t>D:\字节\MOS\测试vivo\2024-07-09_05.41.51.509_S_6\Channel 4\Channel_3_cycle_45.wav</t>
  </si>
  <si>
    <t>D:\字节\MOS\测试vivo\2024-07-09_05.41.51.509_S_6\Channel 3\Channel_2_cycle_45.wav</t>
  </si>
  <si>
    <t>D:\字节\MOS\测试vivo\2024-07-09_05.41.51.509_S_6\Channel 4\Channel_3_cycle_46.wav</t>
  </si>
  <si>
    <t>D:\字节\MOS\测试vivo\2024-07-09_05.41.51.509_S_6\Channel 3\Channel_2_cycle_46.wav</t>
  </si>
  <si>
    <t>D:\字节\MOS\测试vivo\2024-07-09_05.41.51.509_S_6\Channel 4\Channel_3_cycle_47.wav</t>
  </si>
  <si>
    <t>D:\字节\MOS\测试vivo\2024-07-09_05.41.51.509_S_6\Channel 3\Channel_2_cycle_47.wav</t>
  </si>
  <si>
    <t>D:\字节\MOS\测试vivo\2024-07-09_05.41.51.509_S_6\Channel 4\Channel_3_cycle_48.wav</t>
  </si>
  <si>
    <t>D:\字节\MOS\测试vivo\2024-07-09_05.41.51.509_S_6\Channel 3\Channel_2_cycle_48.wav</t>
  </si>
  <si>
    <t>D:\字节\MOS\测试vivo\2024-07-09_05.41.51.509_S_6\Channel 4\Channel_3_cycle_49.wav</t>
  </si>
  <si>
    <t>D:\字节\MOS\测试vivo\2024-07-09_05.41.51.509_S_6\Channel 3\Channel_2_cycle_49.wav</t>
  </si>
  <si>
    <t>D:\字节\MOS\测试vivo\2024-07-09_05.41.51.509_S_6\Channel 4\Channel_3_cycle_50.wav</t>
  </si>
  <si>
    <t>D:\字节\MOS\测试vivo\2024-07-09_05.41.51.509_S_6\Channel 3\Channel_2_cycle_50.wav</t>
  </si>
  <si>
    <t>D:\字节\MOS\测试vivo\2024-07-09_05.41.51.509_S_6\Channel 4\Channel_3_cycle_51.wav</t>
  </si>
  <si>
    <t>D:\字节\MOS\测试vivo\2024-07-09_05.41.51.509_S_6\Channel 3\Channel_2_cycle_51.wav</t>
  </si>
  <si>
    <t>D:\字节\MOS\测试vivo\2024-07-09_05.41.51.509_S_6\Channel 4\Channel_3_cycle_52.wav</t>
  </si>
  <si>
    <t>D:\字节\MOS\测试vivo\2024-07-09_05.41.51.509_S_6\Channel 3\Channel_2_cycle_52.wav</t>
  </si>
  <si>
    <t>D:\字节\MOS\测试vivo\2024-07-09_05.41.51.509_S_6\Channel 4\Channel_3_cycle_53.wav</t>
  </si>
  <si>
    <t>D:\字节\MOS\测试vivo\2024-07-09_05.41.51.509_S_6\Channel 3\Channel_2_cycle_53.wav</t>
  </si>
  <si>
    <t>D:\字节\MOS\测试vivo\2024-07-09_05.41.51.509_S_6\Channel 4\Channel_3_cycle_54.wav</t>
  </si>
  <si>
    <t>D:\字节\MOS\测试vivo\2024-07-09_05.41.51.509_S_6\Channel 3\Channel_2_cycle_54.wav</t>
  </si>
  <si>
    <t>D:\字节\MOS\测试vivo\2024-07-09_05.41.51.509_S_6\Channel 4\Channel_3_cycle_55.wav</t>
  </si>
  <si>
    <t>D:\字节\MOS\测试vivo\2024-07-09_05.41.51.509_S_6\Channel 3\Channel_2_cycle_55.wav</t>
  </si>
  <si>
    <t>D:\字节\MOS\测试vivo\2024-07-09_05.41.51.509_S_6\Channel 4\Channel_3_cycle_56.wav</t>
  </si>
  <si>
    <t>D:\字节\MOS\测试vivo\2024-07-09_05.41.51.509_S_6\Channel 3\Channel_2_cycle_56.wav</t>
  </si>
  <si>
    <t>D:\字节\MOS\测试vivo\2024-07-09_05.41.51.509_S_6\Channel 4\Channel_3_cycle_57.wav</t>
  </si>
  <si>
    <t>D:\字节\MOS\测试vivo\2024-07-09_05.41.51.509_S_6\Channel 3\Channel_2_cycle_57.wav</t>
  </si>
  <si>
    <t>D:\字节\MOS\测试vivo\2024-07-09_05.41.51.509_S_6\Channel 4\Channel_3_cycle_58.wav</t>
  </si>
  <si>
    <t>D:\字节\MOS\测试vivo\2024-07-09_05.41.51.509_S_6\Channel 3\Channel_2_cycle_58.wav</t>
  </si>
  <si>
    <t>D:\字节\MOS\测试vivo\2024-07-09_05.41.51.509_S_6\Channel 4\Channel_3_cycle_59.wav</t>
  </si>
  <si>
    <t>D:\字节\MOS\测试vivo\2024-07-09_05.41.51.509_S_6\Channel 3\Channel_2_cycle_59.wav</t>
  </si>
  <si>
    <t>D:\字节\MOS\测试vivo\2024-07-09_05.41.51.509_S_6\Channel 4\Channel_3_cycle_60.wav</t>
  </si>
  <si>
    <t>D:\字节\MOS\测试vivo\2024-07-09_05.41.51.509_S_6\Channel 3\Channel_2_cycle_60.wav</t>
  </si>
  <si>
    <t>D:\字节\MOS\测试vivo\2024-07-09_05.41.51.509_S_6\Channel 4\Channel_3_cycle_61.wav</t>
  </si>
  <si>
    <t>D:\字节\MOS\测试vivo\2024-07-09_05.41.51.509_S_6\Channel 3\Channel_2_cycle_61.wav</t>
  </si>
  <si>
    <t>D:\字节\MOS\测试vivo\2024-07-09_05.41.51.509_S_6\Channel 4\Channel_3_cycle_62.wav</t>
  </si>
  <si>
    <t>D:\字节\MOS\测试vivo\2024-07-09_05.41.51.509_S_6\Channel 3\Channel_2_cycle_62.wav</t>
  </si>
  <si>
    <t>D:\字节\MOS\测试vivo\2024-07-09_05.41.51.509_S_6\Channel 4\Channel_3_cycle_63.wav</t>
  </si>
  <si>
    <t>D:\字节\MOS\测试vivo\2024-07-09_05.41.51.509_S_6\Channel 3\Channel_2_cycle_63.wav</t>
  </si>
  <si>
    <t>D:\字节\MOS\测试vivo\2024-07-09_05.41.51.509_S_6\Channel 4\Channel_3_cycle_64.wav</t>
  </si>
  <si>
    <t>D:\字节\MOS\测试vivo\2024-07-09_05.41.51.509_S_6\Channel 3\Channel_2_cycle_64.wav</t>
  </si>
  <si>
    <t>D:\字节\MOS\测试vivo\2024-07-09_05.41.51.509_S_6\Channel 4\Channel_3_cycle_65.wav</t>
  </si>
  <si>
    <t>D:\字节\MOS\测试vivo\2024-07-09_05.41.51.509_S_6\Channel 3\Channel_2_cycle_65.wav</t>
  </si>
  <si>
    <t>D:\字节\MOS\测试vivo\2024-07-09_05.41.51.509_S_6\Channel 4\Channel_3_cycle_66.wav</t>
  </si>
  <si>
    <t>D:\字节\MOS\测试vivo\2024-07-09_05.41.51.509_S_6\Channel 3\Channel_2_cycle_66.wav</t>
  </si>
  <si>
    <t>D:\字节\MOS\测试vivo\2024-07-09_05.41.51.509_S_6\Channel 4\Channel_3_cycle_67.wav</t>
  </si>
  <si>
    <t>D:\字节\MOS\测试vivo\2024-07-09_05.41.51.509_S_6\Channel 3\Channel_2_cycle_67.wav</t>
  </si>
  <si>
    <t>D:\字节\MOS\测试vivo\2024-07-09_05.41.51.509_S_6\Channel 4\Channel_3_cycle_68.wav</t>
  </si>
  <si>
    <t>D:\字节\MOS\测试vivo\2024-07-09_05.41.51.509_S_6\Channel 3\Channel_2_cycle_68.wav</t>
  </si>
  <si>
    <t>D:\字节\MOS\测试vivo\2024-07-09_05.41.51.509_S_6\Channel 4\Channel_3_cycle_69.wav</t>
  </si>
  <si>
    <t>D:\字节\MOS\测试vivo\2024-07-09_05.41.51.509_S_6\Channel 3\Channel_2_cycle_69.wav</t>
  </si>
  <si>
    <t>D:\字节\MOS\测试vivo\2024-07-09_05.41.51.509_S_6\Channel 4\Channel_3_cycle_70.wav</t>
  </si>
  <si>
    <t>D:\字节\MOS\测试vivo\2024-07-09_05.41.51.509_S_6\Channel 3\Channel_2_cycle_70.wav</t>
  </si>
  <si>
    <t>D:\字节\MOS\测试vivo\2024-07-09_05.41.51.509_S_6\Channel 4\Channel_3_cycle_71.wav</t>
  </si>
  <si>
    <t>D:\字节\MOS\测试vivo\2024-07-09_05.41.51.509_S_6\Channel 3\Channel_2_cycle_71.wav</t>
  </si>
  <si>
    <t>D:\字节\MOS\测试vivo\2024-07-09_05.41.51.509_S_6\Channel 4\Channel_3_cycle_72.wav</t>
  </si>
  <si>
    <t>D:\字节\MOS\测试vivo\2024-07-09_05.41.51.509_S_6\Channel 3\Channel_2_cycle_72.wav</t>
  </si>
  <si>
    <t>D:\字节\MOS\测试vivo\2024-07-09_05.41.51.509_S_6\Channel 4\Channel_3_cycle_73.wav</t>
  </si>
  <si>
    <t>D:\字节\MOS\测试vivo\2024-07-09_05.41.51.509_S_6\Channel 3\Channel_2_cycle_73.wav</t>
  </si>
  <si>
    <t>D:\字节\MOS\测试vivo\2024-07-09_05.41.51.509_S_6\Channel 4\Channel_3_cycle_74.wav</t>
  </si>
  <si>
    <t>D:\字节\MOS\测试vivo\2024-07-09_05.41.51.509_S_6\Channel 3\Channel_2_cycle_74.wav</t>
  </si>
  <si>
    <t>D:\字节\MOS\测试vivo\2024-07-09_05.41.51.509_S_6\Channel 4\Channel_3_cycle_75.wav</t>
  </si>
  <si>
    <t>D:\字节\MOS\测试vivo\2024-07-09_05.41.51.509_S_6\Channel 3\Channel_2_cycle_75.wav</t>
  </si>
  <si>
    <t>D:\字节\MOS\测试vivo\2024-07-09_05.41.51.509_S_6\Channel 4\Channel_3_cycle_76.wav</t>
  </si>
  <si>
    <t>D:\字节\MOS\测试vivo\2024-07-09_05.41.51.509_S_6\Channel 3\Channel_2_cycle_76.wav</t>
  </si>
  <si>
    <t>D:\字节\MOS\测试vivo\2024-07-09_05.41.51.509_S_6\Channel 4\Channel_3_cycle_77.wav</t>
  </si>
  <si>
    <t>D:\字节\MOS\测试vivo\2024-07-09_05.41.51.509_S_6\Channel 3\Channel_2_cycle_77.wav</t>
  </si>
  <si>
    <t>D:\字节\MOS\测试vivo\2024-07-09_05.41.51.509_S_6\Channel 4\Channel_3_cycle_78.wav</t>
  </si>
  <si>
    <t>D:\字节\MOS\测试vivo\2024-07-09_05.41.51.509_S_6\Channel 3\Channel_2_cycle_78.wav</t>
  </si>
  <si>
    <t>D:\字节\MOS\测试vivo\2024-07-09_05.41.51.509_S_6\Channel 4\Channel_3_cycle_79.wav</t>
  </si>
  <si>
    <t>D:\字节\MOS\测试vivo\2024-07-09_05.41.51.509_S_6\Channel 3\Channel_2_cycle_79.wav</t>
  </si>
  <si>
    <t>D:\字节\MOS\测试vivo\2024-07-09_05.41.51.509_S_6\Channel 4\Channel_3_cycle_80.wav</t>
  </si>
  <si>
    <t>D:\字节\MOS\测试vivo\2024-07-09_05.41.51.509_S_6\Channel 3\Channel_2_cycle_80.wav</t>
  </si>
  <si>
    <t>D:\字节\MOS\测试vivo\2024-07-09_05.41.51.509_S_6\Channel 4\Channel_3_cycle_81.wav</t>
  </si>
  <si>
    <t>D:\字节\MOS\测试vivo\2024-07-09_05.41.51.509_S_6\Channel 3\Channel_2_cycle_81.wav</t>
  </si>
  <si>
    <t>D:\字节\MOS\测试vivo\2024-07-09_05.41.51.509_S_6\Channel 4\Channel_3_cycle_82.wav</t>
  </si>
  <si>
    <t>NA</t>
  </si>
  <si>
    <t>D:\字节\MOS\测试vivo\2024-07-09_05.41.51.509_S_6\Channel 3\Channel_2_cycle_82.wav</t>
  </si>
  <si>
    <t>D:\字节\MOS\测试vivo\2024-07-09_05.41.51.509_S_6\Channel 4\Channel_3_cycle_83.wav</t>
  </si>
  <si>
    <t>D:\字节\MOS\测试vivo\2024-07-09_05.41.51.509_S_6\Channel 3\Channel_2_cycle_83.wav</t>
  </si>
  <si>
    <t>D:\字节\MOS\测试vivo\2024-07-09_05.41.51.509_S_6\Channel 4\Channel_3_cycle_84.wav</t>
  </si>
  <si>
    <t>D:\字节\MOS\测试vivo\2024-07-09_05.41.51.509_S_6\Channel 3\Channel_2_cycle_84.wav</t>
  </si>
  <si>
    <t>D:\字节\MOS\测试vivo\2024-07-09_05.41.51.509_S_6\Channel 4\Channel_3_cycle_85.wav</t>
  </si>
  <si>
    <t>D:\字节\MOS\测试vivo\2024-07-09_05.41.51.509_S_6\Channel 3\Channel_2_cycle_85.wav</t>
  </si>
  <si>
    <t>D:\字节\MOS\测试vivo\2024-07-09_05.41.51.509_S_6\Channel 4\Channel_3_cycle_86.wav</t>
  </si>
  <si>
    <t>D:\字节\MOS\测试vivo\2024-07-09_05.41.51.509_S_6\Channel 3\Channel_2_cycle_86.wav</t>
  </si>
  <si>
    <t>D:\字节\MOS\测试vivo\2024-07-09_05.41.51.509_S_6\Channel 4\Channel_3_cycle_87.wav</t>
  </si>
  <si>
    <t>D:\字节\MOS\测试vivo\2024-07-09_05.41.51.509_S_6\Channel 3\Channel_2_cycle_87.wav</t>
  </si>
  <si>
    <t>D:\字节\MOS\测试vivo\2024-07-09_05.41.51.509_S_6\Channel 4\Channel_3_cycle_88.wav</t>
  </si>
  <si>
    <t>D:\字节\MOS\测试vivo\2024-07-09_05.41.51.509_S_6\Channel 3\Channel_2_cycle_88.wav</t>
  </si>
  <si>
    <t>D:\字节\MOS\测试vivo\2024-07-09_05.41.51.509_S_6\Channel 4\Channel_3_cycle_89.wav</t>
  </si>
  <si>
    <t>D:\字节\MOS\测试vivo\2024-07-09_05.41.51.509_S_6\Channel 3\Channel_2_cycle_89.wav</t>
  </si>
  <si>
    <t>D:\字节\MOS\测试vivo\2024-07-09_05.41.51.509_S_6\Channel 4\Channel_3_cycle_90.wav</t>
  </si>
  <si>
    <t>D:\字节\MOS\测试vivo\2024-07-09_05.41.51.509_S_6\Channel 6\Channel_5_cycle_1.wav</t>
  </si>
  <si>
    <t>D:\字节\MOS\测试vivo\2024-07-09_05.41.51.509_S_6\Channel 5\Channel_4_cycle_1.wav</t>
  </si>
  <si>
    <t>D:\字节\MOS\测试vivo\2024-07-09_05.41.51.509_S_6\Channel 6\Channel_5_cycle_2.wav</t>
  </si>
  <si>
    <t>D:\字节\MOS\测试vivo\2024-07-09_05.41.51.509_S_6\Channel 5\Channel_4_cycle_2.wav</t>
  </si>
  <si>
    <t>D:\字节\MOS\测试vivo\2024-07-09_05.41.51.509_S_6\Channel 6\Channel_5_cycle_3.wav</t>
  </si>
  <si>
    <t>D:\字节\MOS\测试vivo\2024-07-09_05.41.51.509_S_6\Channel 5\Channel_4_cycle_3.wav</t>
  </si>
  <si>
    <t>D:\字节\MOS\测试vivo\2024-07-09_05.41.51.509_S_6\Channel 6\Channel_5_cycle_4.wav</t>
  </si>
  <si>
    <t>D:\字节\MOS\测试vivo\2024-07-09_05.41.51.509_S_6\Channel 5\Channel_4_cycle_4.wav</t>
  </si>
  <si>
    <t>D:\字节\MOS\测试vivo\2024-07-09_05.41.51.509_S_6\Channel 6\Channel_5_cycle_5.wav</t>
  </si>
  <si>
    <t>D:\字节\MOS\测试vivo\2024-07-09_05.41.51.509_S_6\Channel 5\Channel_4_cycle_5.wav</t>
  </si>
  <si>
    <t>D:\字节\MOS\测试vivo\2024-07-09_05.41.51.509_S_6\Channel 6\Channel_5_cycle_6.wav</t>
  </si>
  <si>
    <t>D:\字节\MOS\测试vivo\2024-07-09_05.41.51.509_S_6\Channel 5\Channel_4_cycle_6.wav</t>
  </si>
  <si>
    <t>D:\字节\MOS\测试vivo\2024-07-09_05.41.51.509_S_6\Channel 6\Channel_5_cycle_7.wav</t>
  </si>
  <si>
    <t>D:\字节\MOS\测试vivo\2024-07-09_05.41.51.509_S_6\Channel 5\Channel_4_cycle_7.wav</t>
  </si>
  <si>
    <t>D:\字节\MOS\测试vivo\2024-07-09_05.41.51.509_S_6\Channel 6\Channel_5_cycle_8.wav</t>
  </si>
  <si>
    <t>D:\字节\MOS\测试vivo\2024-07-09_05.41.51.509_S_6\Channel 5\Channel_4_cycle_8.wav</t>
  </si>
  <si>
    <t>D:\字节\MOS\测试vivo\2024-07-09_05.41.51.509_S_6\Channel 6\Channel_5_cycle_9.wav</t>
  </si>
  <si>
    <t>D:\字节\MOS\测试vivo\2024-07-09_05.41.51.509_S_6\Channel 5\Channel_4_cycle_9.wav</t>
  </si>
  <si>
    <t>D:\字节\MOS\测试vivo\2024-07-09_05.41.51.509_S_6\Channel 6\Channel_5_cycle_10.wav</t>
  </si>
  <si>
    <t>D:\字节\MOS\测试vivo\2024-07-09_05.41.51.509_S_6\Channel 5\Channel_4_cycle_10.wav</t>
  </si>
  <si>
    <t>D:\字节\MOS\测试vivo\2024-07-09_05.41.51.509_S_6\Channel 6\Channel_5_cycle_11.wav</t>
  </si>
  <si>
    <t>D:\字节\MOS\测试vivo\2024-07-09_05.41.51.509_S_6\Channel 5\Channel_4_cycle_11.wav</t>
  </si>
  <si>
    <t>D:\字节\MOS\测试vivo\2024-07-09_05.41.51.509_S_6\Channel 6\Channel_5_cycle_12.wav</t>
  </si>
  <si>
    <t>D:\字节\MOS\测试vivo\2024-07-09_05.41.51.509_S_6\Channel 5\Channel_4_cycle_12.wav</t>
  </si>
  <si>
    <t>D:\字节\MOS\测试vivo\2024-07-09_05.41.51.509_S_6\Channel 6\Channel_5_cycle_13.wav</t>
  </si>
  <si>
    <t>D:\字节\MOS\测试vivo\2024-07-09_05.41.51.509_S_6\Channel 5\Channel_4_cycle_13.wav</t>
  </si>
  <si>
    <t>D:\字节\MOS\测试vivo\2024-07-09_05.41.51.509_S_6\Channel 6\Channel_5_cycle_14.wav</t>
  </si>
  <si>
    <t>D:\字节\MOS\测试vivo\2024-07-09_05.41.51.509_S_6\Channel 5\Channel_4_cycle_14.wav</t>
  </si>
  <si>
    <t>D:\字节\MOS\测试vivo\2024-07-09_05.41.51.509_S_6\Channel 6\Channel_5_cycle_15.wav</t>
  </si>
  <si>
    <t>D:\字节\MOS\测试vivo\2024-07-09_05.41.51.509_S_6\Channel 5\Channel_4_cycle_15.wav</t>
  </si>
  <si>
    <t>D:\字节\MOS\测试vivo\2024-07-09_05.41.51.509_S_6\Channel 6\Channel_5_cycle_16.wav</t>
  </si>
  <si>
    <t>D:\字节\MOS\测试vivo\2024-07-09_05.41.51.509_S_6\Channel 5\Channel_4_cycle_16.wav</t>
  </si>
  <si>
    <t>D:\字节\MOS\测试vivo\2024-07-09_05.41.51.509_S_6\Channel 6\Channel_5_cycle_17.wav</t>
  </si>
  <si>
    <t>D:\字节\MOS\测试vivo\2024-07-09_05.41.51.509_S_6\Channel 5\Channel_4_cycle_17.wav</t>
  </si>
  <si>
    <t>D:\字节\MOS\测试vivo\2024-07-09_05.41.51.509_S_6\Channel 6\Channel_5_cycle_18.wav</t>
  </si>
  <si>
    <t>D:\字节\MOS\测试vivo\2024-07-09_05.41.51.509_S_6\Channel 5\Channel_4_cycle_18.wav</t>
  </si>
  <si>
    <t>D:\字节\MOS\测试vivo\2024-07-09_05.41.51.509_S_6\Channel 6\Channel_5_cycle_19.wav</t>
  </si>
  <si>
    <t>D:\字节\MOS\测试vivo\2024-07-09_05.41.51.509_S_6\Channel 5\Channel_4_cycle_19.wav</t>
  </si>
  <si>
    <t>D:\字节\MOS\测试vivo\2024-07-09_05.41.51.509_S_6\Channel 6\Channel_5_cycle_20.wav</t>
  </si>
  <si>
    <t>D:\字节\MOS\测试vivo\2024-07-09_05.41.51.509_S_6\Channel 5\Channel_4_cycle_20.wav</t>
  </si>
  <si>
    <t>D:\字节\MOS\测试vivo\2024-07-09_05.41.51.509_S_6\Channel 6\Channel_5_cycle_21.wav</t>
  </si>
  <si>
    <t>D:\字节\MOS\测试vivo\2024-07-09_05.41.51.509_S_6\Channel 5\Channel_4_cycle_21.wav</t>
  </si>
  <si>
    <t>D:\字节\MOS\测试vivo\2024-07-09_05.41.51.509_S_6\Channel 6\Channel_5_cycle_22.wav</t>
  </si>
  <si>
    <t>D:\字节\MOS\测试vivo\2024-07-09_05.41.51.509_S_6\Channel 5\Channel_4_cycle_22.wav</t>
  </si>
  <si>
    <t>D:\字节\MOS\测试vivo\2024-07-09_05.41.51.509_S_6\Channel 6\Channel_5_cycle_23.wav</t>
  </si>
  <si>
    <t>D:\字节\MOS\测试vivo\2024-07-09_05.41.51.509_S_6\Channel 5\Channel_4_cycle_23.wav</t>
  </si>
  <si>
    <t>D:\字节\MOS\测试vivo\2024-07-09_05.41.51.509_S_6\Channel 6\Channel_5_cycle_24.wav</t>
  </si>
  <si>
    <t>D:\字节\MOS\测试vivo\2024-07-09_05.41.51.509_S_6\Channel 5\Channel_4_cycle_24.wav</t>
  </si>
  <si>
    <t>D:\字节\MOS\测试vivo\2024-07-09_05.41.51.509_S_6\Channel 6\Channel_5_cycle_25.wav</t>
  </si>
  <si>
    <t>D:\字节\MOS\测试vivo\2024-07-09_05.41.51.509_S_6\Channel 5\Channel_4_cycle_25.wav</t>
  </si>
  <si>
    <t>D:\字节\MOS\测试vivo\2024-07-09_05.41.51.509_S_6\Channel 6\Channel_5_cycle_26.wav</t>
  </si>
  <si>
    <t>D:\字节\MOS\测试vivo\2024-07-09_05.41.51.509_S_6\Channel 5\Channel_4_cycle_26.wav</t>
  </si>
  <si>
    <t>D:\字节\MOS\测试vivo\2024-07-09_05.41.51.509_S_6\Channel 6\Channel_5_cycle_27.wav</t>
  </si>
  <si>
    <t>D:\字节\MOS\测试vivo\2024-07-09_05.41.51.509_S_6\Channel 5\Channel_4_cycle_27.wav</t>
  </si>
  <si>
    <t>D:\字节\MOS\测试vivo\2024-07-09_05.41.51.509_S_6\Channel 6\Channel_5_cycle_28.wav</t>
  </si>
  <si>
    <t>D:\字节\MOS\测试vivo\2024-07-09_05.41.51.509_S_6\Channel 5\Channel_4_cycle_28.wav</t>
  </si>
  <si>
    <t>D:\字节\MOS\测试vivo\2024-07-09_05.41.51.509_S_6\Channel 6\Channel_5_cycle_29.wav</t>
  </si>
  <si>
    <t>D:\字节\MOS\测试vivo\2024-07-09_05.41.51.509_S_6\Channel 5\Channel_4_cycle_29.wav</t>
  </si>
  <si>
    <t>D:\字节\MOS\测试vivo\2024-07-09_05.41.51.509_S_6\Channel 6\Channel_5_cycle_30.wav</t>
  </si>
  <si>
    <t>D:\字节\MOS\测试vivo\2024-07-09_05.41.51.509_S_6\Channel 5\Channel_4_cycle_30.wav</t>
  </si>
  <si>
    <t>D:\字节\MOS\测试vivo\2024-07-09_05.41.51.509_S_6\Channel 6\Channel_5_cycle_31.wav</t>
  </si>
  <si>
    <t>D:\字节\MOS\测试vivo\2024-07-09_05.41.51.509_S_6\Channel 5\Channel_4_cycle_31.wav</t>
  </si>
  <si>
    <t>D:\字节\MOS\测试vivo\2024-07-09_05.41.51.509_S_6\Channel 6\Channel_5_cycle_32.wav</t>
  </si>
  <si>
    <t>D:\字节\MOS\测试vivo\2024-07-09_05.41.51.509_S_6\Channel 5\Channel_4_cycle_32.wav</t>
  </si>
  <si>
    <t>D:\字节\MOS\测试vivo\2024-07-09_05.41.51.509_S_6\Channel 6\Channel_5_cycle_33.wav</t>
  </si>
  <si>
    <t>D:\字节\MOS\测试vivo\2024-07-09_05.41.51.509_S_6\Channel 5\Channel_4_cycle_33.wav</t>
  </si>
  <si>
    <t>D:\字节\MOS\测试vivo\2024-07-09_05.41.51.509_S_6\Channel 6\Channel_5_cycle_34.wav</t>
  </si>
  <si>
    <t>D:\字节\MOS\测试vivo\2024-07-09_05.41.51.509_S_6\Channel 5\Channel_4_cycle_34.wav</t>
  </si>
  <si>
    <t>D:\字节\MOS\测试vivo\2024-07-09_05.41.51.509_S_6\Channel 6\Channel_5_cycle_35.wav</t>
  </si>
  <si>
    <t>D:\字节\MOS\测试vivo\2024-07-09_05.41.51.509_S_6\Channel 5\Channel_4_cycle_35.wav</t>
  </si>
  <si>
    <t>D:\字节\MOS\测试vivo\2024-07-09_05.41.51.509_S_6\Channel 6\Channel_5_cycle_36.wav</t>
  </si>
  <si>
    <t>D:\字节\MOS\测试vivo\2024-07-09_05.41.51.509_S_6\Channel 5\Channel_4_cycle_36.wav</t>
  </si>
  <si>
    <t>D:\字节\MOS\测试vivo\2024-07-09_05.41.51.509_S_6\Channel 6\Channel_5_cycle_37.wav</t>
  </si>
  <si>
    <t>D:\字节\MOS\测试vivo\2024-07-09_05.41.51.509_S_6\Channel 5\Channel_4_cycle_37.wav</t>
  </si>
  <si>
    <t>D:\字节\MOS\测试vivo\2024-07-09_05.41.51.509_S_6\Channel 6\Channel_5_cycle_38.wav</t>
  </si>
  <si>
    <t>D:\字节\MOS\测试vivo\2024-07-09_05.41.51.509_S_6\Channel 5\Channel_4_cycle_38.wav</t>
  </si>
  <si>
    <t>D:\字节\MOS\测试vivo\2024-07-09_05.41.51.509_S_6\Channel 6\Channel_5_cycle_39.wav</t>
  </si>
  <si>
    <t>D:\字节\MOS\测试vivo\2024-07-09_05.41.51.509_S_6\Channel 5\Channel_4_cycle_39.wav</t>
  </si>
  <si>
    <t>D:\字节\MOS\测试vivo\2024-07-09_05.41.51.509_S_6\Channel 6\Channel_5_cycle_40.wav</t>
  </si>
  <si>
    <t>D:\字节\MOS\测试vivo\2024-07-09_05.41.51.509_S_6\Channel 5\Channel_4_cycle_40.wav</t>
  </si>
  <si>
    <t>D:\字节\MOS\测试vivo\2024-07-09_05.41.51.509_S_6\Channel 6\Channel_5_cycle_41.wav</t>
  </si>
  <si>
    <t>D:\字节\MOS\测试vivo\2024-07-09_05.41.51.509_S_6\Channel 5\Channel_4_cycle_41.wav</t>
  </si>
  <si>
    <t>D:\字节\MOS\测试vivo\2024-07-09_05.41.51.509_S_6\Channel 6\Channel_5_cycle_42.wav</t>
  </si>
  <si>
    <t>D:\字节\MOS\测试vivo\2024-07-09_05.41.51.509_S_6\Channel 5\Channel_4_cycle_42.wav</t>
  </si>
  <si>
    <t>D:\字节\MOS\测试vivo\2024-07-09_05.41.51.509_S_6\Channel 6\Channel_5_cycle_43.wav</t>
  </si>
  <si>
    <t>D:\字节\MOS\测试vivo\2024-07-09_05.41.51.509_S_6\Channel 5\Channel_4_cycle_43.wav</t>
  </si>
  <si>
    <t>D:\字节\MOS\测试vivo\2024-07-09_05.41.51.509_S_6\Channel 6\Channel_5_cycle_44.wav</t>
  </si>
  <si>
    <t>D:\字节\MOS\测试vivo\2024-07-09_05.41.51.509_S_6\Channel 5\Channel_4_cycle_44.wav</t>
  </si>
  <si>
    <t>D:\字节\MOS\测试vivo\2024-07-09_05.41.51.509_S_6\Channel 6\Channel_5_cycle_45.wav</t>
  </si>
  <si>
    <t>D:\字节\MOS\测试vivo\2024-07-09_05.41.51.509_S_6\Channel 5\Channel_4_cycle_45.wav</t>
  </si>
  <si>
    <t>D:\字节\MOS\测试vivo\2024-07-09_05.41.51.509_S_6\Channel 6\Channel_5_cycle_46.wav</t>
  </si>
  <si>
    <t>D:\字节\MOS\测试vivo\2024-07-09_05.41.51.509_S_6\Channel 5\Channel_4_cycle_46.wav</t>
  </si>
  <si>
    <t>D:\字节\MOS\测试vivo\2024-07-09_05.41.51.509_S_6\Channel 6\Channel_5_cycle_47.wav</t>
  </si>
  <si>
    <t>D:\字节\MOS\测试vivo\2024-07-09_05.41.51.509_S_6\Channel 5\Channel_4_cycle_47.wav</t>
  </si>
  <si>
    <t>D:\字节\MOS\测试vivo\2024-07-09_05.41.51.509_S_6\Channel 6\Channel_5_cycle_48.wav</t>
  </si>
  <si>
    <t>D:\字节\MOS\测试vivo\2024-07-09_05.41.51.509_S_6\Channel 5\Channel_4_cycle_48.wav</t>
  </si>
  <si>
    <t>D:\字节\MOS\测试vivo\2024-07-09_05.41.51.509_S_6\Channel 6\Channel_5_cycle_49.wav</t>
  </si>
  <si>
    <t>D:\字节\MOS\测试vivo\2024-07-09_05.41.51.509_S_6\Channel 5\Channel_4_cycle_49.wav</t>
  </si>
  <si>
    <t>D:\字节\MOS\测试vivo\2024-07-09_05.41.51.509_S_6\Channel 6\Channel_5_cycle_50.wav</t>
  </si>
  <si>
    <t>D:\字节\MOS\测试vivo\2024-07-09_05.41.51.509_S_6\Channel 5\Channel_4_cycle_50.wav</t>
  </si>
  <si>
    <t>D:\字节\MOS\测试vivo\2024-07-09_05.41.51.509_S_6\Channel 6\Channel_5_cycle_51.wav</t>
  </si>
  <si>
    <t>D:\字节\MOS\测试vivo\2024-07-09_05.41.51.509_S_6\Channel 5\Channel_4_cycle_51.wav</t>
  </si>
  <si>
    <t>D:\字节\MOS\测试vivo\2024-07-09_05.41.51.509_S_6\Channel 6\Channel_5_cycle_52.wav</t>
  </si>
  <si>
    <t>D:\字节\MOS\测试vivo\2024-07-09_05.41.51.509_S_6\Channel 5\Channel_4_cycle_52.wav</t>
  </si>
  <si>
    <t>D:\字节\MOS\测试vivo\2024-07-09_05.41.51.509_S_6\Channel 6\Channel_5_cycle_53.wav</t>
  </si>
  <si>
    <t>D:\字节\MOS\测试vivo\2024-07-09_05.41.51.509_S_6\Channel 5\Channel_4_cycle_53.wav</t>
  </si>
  <si>
    <t>D:\字节\MOS\测试vivo\2024-07-09_05.41.51.509_S_6\Channel 6\Channel_5_cycle_54.wav</t>
  </si>
  <si>
    <t>D:\字节\MOS\测试vivo\2024-07-09_05.41.51.509_S_6\Channel 5\Channel_4_cycle_54.wav</t>
  </si>
  <si>
    <t>D:\字节\MOS\测试vivo\2024-07-09_05.41.51.509_S_6\Channel 6\Channel_5_cycle_55.wav</t>
  </si>
  <si>
    <t>D:\字节\MOS\测试vivo\2024-07-09_05.41.51.509_S_6\Channel 5\Channel_4_cycle_55.wav</t>
  </si>
  <si>
    <t>D:\字节\MOS\测试vivo\2024-07-09_05.41.51.509_S_6\Channel 6\Channel_5_cycle_56.wav</t>
  </si>
  <si>
    <t>D:\字节\MOS\测试vivo\2024-07-09_05.41.51.509_S_6\Channel 5\Channel_4_cycle_56.wav</t>
  </si>
  <si>
    <t>D:\字节\MOS\测试vivo\2024-07-09_05.41.51.509_S_6\Channel 6\Channel_5_cycle_57.wav</t>
  </si>
  <si>
    <t>D:\字节\MOS\测试vivo\2024-07-09_05.41.51.509_S_6\Channel 5\Channel_4_cycle_57.wav</t>
  </si>
  <si>
    <t>D:\字节\MOS\测试vivo\2024-07-09_05.41.51.509_S_6\Channel 6\Channel_5_cycle_58.wav</t>
  </si>
  <si>
    <t>D:\字节\MOS\测试vivo\2024-07-09_05.41.51.509_S_6\Channel 5\Channel_4_cycle_58.wav</t>
  </si>
  <si>
    <t>D:\字节\MOS\测试vivo\2024-07-09_05.41.51.509_S_6\Channel 6\Channel_5_cycle_59.wav</t>
  </si>
  <si>
    <t>D:\字节\MOS\测试vivo\2024-07-09_05.41.51.509_S_6\Channel 5\Channel_4_cycle_59.wav</t>
  </si>
  <si>
    <t>D:\字节\MOS\测试vivo\2024-07-09_05.41.51.509_S_6\Channel 6\Channel_5_cycle_60.wav</t>
  </si>
  <si>
    <t>D:\字节\MOS\测试vivo\2024-07-09_05.41.51.509_S_6\Channel 5\Channel_4_cycle_60.wav</t>
  </si>
  <si>
    <t>D:\字节\MOS\测试vivo\2024-07-09_05.41.51.509_S_6\Channel 6\Channel_5_cycle_61.wav</t>
  </si>
  <si>
    <t>D:\字节\MOS\测试vivo\2024-07-09_05.41.51.509_S_6\Channel 5\Channel_4_cycle_61.wav</t>
  </si>
  <si>
    <t>D:\字节\MOS\测试vivo\2024-07-09_05.41.51.509_S_6\Channel 6\Channel_5_cycle_62.wav</t>
  </si>
  <si>
    <t>D:\字节\MOS\测试vivo\2024-07-09_05.41.51.509_S_6\Channel 5\Channel_4_cycle_62.wav</t>
  </si>
  <si>
    <t>D:\字节\MOS\测试vivo\2024-07-09_05.41.51.509_S_6\Channel 6\Channel_5_cycle_63.wav</t>
  </si>
  <si>
    <t>D:\字节\MOS\测试vivo\2024-07-09_05.41.51.509_S_6\Channel 5\Channel_4_cycle_63.wav</t>
  </si>
  <si>
    <t>D:\字节\MOS\测试vivo\2024-07-09_05.41.51.509_S_6\Channel 6\Channel_5_cycle_64.wav</t>
  </si>
  <si>
    <t>D:\字节\MOS\测试vivo\2024-07-09_05.41.51.509_S_6\Channel 5\Channel_4_cycle_64.wav</t>
  </si>
  <si>
    <t>D:\字节\MOS\测试vivo\2024-07-09_05.41.51.509_S_6\Channel 6\Channel_5_cycle_65.wav</t>
  </si>
  <si>
    <t>D:\字节\MOS\测试vivo\2024-07-09_05.41.51.509_S_6\Channel 5\Channel_4_cycle_65.wav</t>
  </si>
  <si>
    <t>D:\字节\MOS\测试vivo\2024-07-09_05.41.51.509_S_6\Channel 6\Channel_5_cycle_66.wav</t>
  </si>
  <si>
    <t>D:\字节\MOS\测试vivo\2024-07-09_05.41.51.509_S_6\Channel 5\Channel_4_cycle_66.wav</t>
  </si>
  <si>
    <t>D:\字节\MOS\测试vivo\2024-07-09_05.41.51.509_S_6\Channel 6\Channel_5_cycle_67.wav</t>
  </si>
  <si>
    <t>D:\字节\MOS\测试vivo\2024-07-09_05.41.51.509_S_6\Channel 5\Channel_4_cycle_67.wav</t>
  </si>
  <si>
    <t>D:\字节\MOS\测试vivo\2024-07-09_05.41.51.509_S_6\Channel 6\Channel_5_cycle_68.wav</t>
  </si>
  <si>
    <t>D:\字节\MOS\测试vivo\2024-07-09_05.41.51.509_S_6\Channel 5\Channel_4_cycle_68.wav</t>
  </si>
  <si>
    <t>D:\字节\MOS\测试vivo\2024-07-09_05.41.51.509_S_6\Channel 6\Channel_5_cycle_69.wav</t>
  </si>
  <si>
    <t>D:\字节\MOS\测试vivo\2024-07-09_05.41.51.509_S_6\Channel 5\Channel_4_cycle_69.wav</t>
  </si>
  <si>
    <t>D:\字节\MOS\测试vivo\2024-07-09_05.41.51.509_S_6\Channel 6\Channel_5_cycle_70.wav</t>
  </si>
  <si>
    <t>D:\字节\MOS\测试vivo\2024-07-09_05.41.51.509_S_6\Channel 5\Channel_4_cycle_70.wav</t>
  </si>
  <si>
    <t>D:\字节\MOS\测试vivo\2024-07-09_05.41.51.509_S_6\Channel 6\Channel_5_cycle_71.wav</t>
  </si>
  <si>
    <t>D:\字节\MOS\测试vivo\2024-07-09_05.41.51.509_S_6\Channel 5\Channel_4_cycle_71.wav</t>
  </si>
  <si>
    <t>D:\字节\MOS\测试vivo\2024-07-09_05.41.51.509_S_6\Channel 6\Channel_5_cycle_72.wav</t>
  </si>
  <si>
    <t>D:\字节\MOS\测试vivo\2024-07-09_05.41.51.509_S_6\Channel 5\Channel_4_cycle_72.wav</t>
  </si>
  <si>
    <t>D:\字节\MOS\测试vivo\2024-07-09_05.41.51.509_S_6\Channel 6\Channel_5_cycle_73.wav</t>
  </si>
  <si>
    <t>D:\字节\MOS\测试vivo\2024-07-09_05.41.51.509_S_6\Channel 5\Channel_4_cycle_73.wav</t>
  </si>
  <si>
    <t>D:\字节\MOS\测试vivo\2024-07-09_05.41.51.509_S_6\Channel 6\Channel_5_cycle_74.wav</t>
  </si>
  <si>
    <t>D:\字节\MOS\测试vivo\2024-07-09_05.41.51.509_S_6\Channel 5\Channel_4_cycle_74.wav</t>
  </si>
  <si>
    <t>D:\字节\MOS\测试vivo\2024-07-09_05.41.51.509_S_6\Channel 6\Channel_5_cycle_75.wav</t>
  </si>
  <si>
    <t>D:\字节\MOS\测试vivo\2024-07-09_05.41.51.509_S_6\Channel 5\Channel_4_cycle_75.wav</t>
  </si>
  <si>
    <t>D:\字节\MOS\测试vivo\2024-07-09_05.41.51.509_S_6\Channel 6\Channel_5_cycle_76.wav</t>
  </si>
  <si>
    <t>D:\字节\MOS\测试vivo\2024-07-09_05.41.51.509_S_6\Channel 5\Channel_4_cycle_76.wav</t>
  </si>
  <si>
    <t>D:\字节\MOS\测试vivo\2024-07-09_05.41.51.509_S_6\Channel 6\Channel_5_cycle_77.wav</t>
  </si>
  <si>
    <t>D:\字节\MOS\测试vivo\2024-07-09_05.41.51.509_S_6\Channel 5\Channel_4_cycle_77.wav</t>
  </si>
  <si>
    <t>D:\字节\MOS\测试vivo\2024-07-09_05.41.51.509_S_6\Channel 6\Channel_5_cycle_78.wav</t>
  </si>
  <si>
    <t>D:\字节\MOS\测试vivo\2024-07-09_05.41.51.509_S_6\Channel 5\Channel_4_cycle_78.wav</t>
  </si>
  <si>
    <t>D:\字节\MOS\测试vivo\2024-07-09_05.41.51.509_S_6\Channel 6\Channel_5_cycle_79.wav</t>
  </si>
  <si>
    <t>D:\字节\MOS\测试vivo\2024-07-09_05.41.51.509_S_6\Channel 5\Channel_4_cycle_79.wav</t>
  </si>
  <si>
    <t>D:\字节\MOS\测试vivo\2024-07-09_05.41.51.509_S_6\Channel 6\Channel_5_cycle_80.wav</t>
  </si>
  <si>
    <t>D:\字节\MOS\测试vivo\2024-07-09_05.41.51.509_S_6\Channel 5\Channel_4_cycle_80.wav</t>
  </si>
  <si>
    <t>D:\字节\MOS\测试vivo\2024-07-09_05.41.51.509_S_6\Channel 6\Channel_5_cycle_81.wav</t>
  </si>
  <si>
    <t>D:\字节\MOS\测试vivo\2024-07-09_05.41.51.509_S_6\Channel 5\Channel_4_cycle_81.wav</t>
  </si>
  <si>
    <t>D:\字节\MOS\测试vivo\2024-07-09_05.41.51.509_S_6\Channel 6\Channel_5_cycle_82.wav</t>
  </si>
  <si>
    <t>D:\字节\MOS\测试vivo\2024-07-09_05.41.51.509_S_6\Channel 5\Channel_4_cycle_82.wav</t>
  </si>
  <si>
    <t>Shifted</t>
  </si>
  <si>
    <t>D:\字节\MOS\测试vivo\2024-07-09_05.41.51.509_S_6\Channel 6\Channel_5_cycle_83.wav</t>
  </si>
  <si>
    <t>D:\字节\MOS\测试vivo\2024-07-09_05.41.51.509_S_6\Channel 5\Channel_4_cycle_83.wav</t>
  </si>
  <si>
    <t>D:\字节\MOS\测试vivo\2024-07-09_05.41.51.509_S_6\Channel 6\Channel_5_cycle_84.wav</t>
  </si>
  <si>
    <t>D:\字节\MOS\测试vivo\2024-07-09_05.41.51.509_S_6\Channel 5\Channel_4_cycle_84.wav</t>
  </si>
  <si>
    <t>D:\字节\MOS\测试vivo\2024-07-09_05.41.51.509_S_6\Channel 6\Channel_5_cycle_85.wav</t>
  </si>
  <si>
    <t>D:\字节\MOS\测试vivo\2024-07-09_05.41.51.509_S_6\Channel 5\Channel_4_cycle_85.wav</t>
  </si>
  <si>
    <t>D:\字节\MOS\测试vivo\2024-07-09_05.41.51.509_S_6\Channel 6\Channel_5_cycle_86.wav</t>
  </si>
  <si>
    <t>D:\字节\MOS\测试vivo\2024-07-09_05.41.51.509_S_6\Channel 5\Channel_4_cycle_86.wav</t>
  </si>
  <si>
    <t>D:\字节\MOS\测试vivo\2024-07-09_05.41.51.509_S_6\Channel 6\Channel_5_cycle_87.wav</t>
  </si>
  <si>
    <t>D:\字节\MOS\测试vivo\2024-07-09_05.41.51.509_S_6\Channel 5\Channel_4_cycle_87.wav</t>
  </si>
  <si>
    <t>D:\字节\MOS\测试vivo\2024-07-09_05.41.51.509_S_6\Channel 6\Channel_5_cycle_88.wav</t>
  </si>
  <si>
    <t>D:\字节\MOS\测试vivo\2024-07-09_05.41.51.509_S_6\Channel 5\Channel_4_cycle_88.wav</t>
  </si>
  <si>
    <t>D:\字节\MOS\测试vivo\2024-07-09_05.41.51.509_S_6\Channel 6\Channel_5_cycle_89.wav</t>
  </si>
  <si>
    <t>D:\字节\MOS\测试vivo\2024-07-09_05.41.51.509_S_6\Channel 5\Channel_4_cycle_89.wav</t>
  </si>
  <si>
    <t>D:\字节\MOS\测试vivo\2024-07-09_05.41.51.509_S_6\Channel 6\Channel_5_cycle_90.wav</t>
  </si>
  <si>
    <t>Channel</t>
  </si>
  <si>
    <t>Date/Time UTC</t>
  </si>
  <si>
    <t>Latitude</t>
  </si>
  <si>
    <t>Longitude</t>
  </si>
  <si>
    <t>Verification Result</t>
  </si>
  <si>
    <t>n = Connection Attempts</t>
  </si>
  <si>
    <t>% Successful Initiations</t>
  </si>
  <si>
    <t>Low</t>
  </si>
  <si>
    <t>High</t>
  </si>
  <si>
    <t>p = percentage of calls</t>
  </si>
  <si>
    <t>s(p) = SQRT[ (p(1 - p) / (n - 1) ]</t>
  </si>
  <si>
    <t>z(a) = z(90th percentile) = 1.645</t>
  </si>
  <si>
    <t>Confidence Interval = +/- z(a) * s(p) = 1.645 * s(p)</t>
  </si>
  <si>
    <t>% Failed Initiations</t>
  </si>
  <si>
    <t>% Successful Calls</t>
  </si>
  <si>
    <t>% Dropped Calls</t>
  </si>
  <si>
    <t>% Failed Audio Verification</t>
  </si>
  <si>
    <t>Call Result</t>
  </si>
  <si>
    <t>Average DL Mos for the Call</t>
  </si>
  <si>
    <t>Average UL Mos for the Call</t>
  </si>
  <si>
    <t xml:space="preserve"> TIME</t>
  </si>
  <si>
    <t xml:space="preserve"> YCOORD</t>
  </si>
  <si>
    <t xml:space="preserve"> XCOORD</t>
  </si>
  <si>
    <t>Channel1-DL</t>
  </si>
  <si>
    <t>Channel2-DL</t>
  </si>
  <si>
    <t>Channel3-DL</t>
  </si>
  <si>
    <t>Channel4-DL</t>
  </si>
  <si>
    <t>Channel5-DL</t>
  </si>
  <si>
    <t>Channel6-DL</t>
  </si>
  <si>
    <t>Channel1-UL</t>
  </si>
  <si>
    <t>Channel2-UL</t>
  </si>
  <si>
    <t>Channel3-UL</t>
  </si>
  <si>
    <t>Channel4-UL</t>
  </si>
  <si>
    <t>Channel5-UL</t>
  </si>
  <si>
    <t>Channel6-UL</t>
  </si>
  <si>
    <t>Channel1001-DL</t>
  </si>
  <si>
    <t>Channel1002-DL</t>
  </si>
  <si>
    <t>Channel1003-DL</t>
  </si>
  <si>
    <t>Channel1004-DL</t>
  </si>
  <si>
    <t>Channel1005-DL</t>
  </si>
  <si>
    <t>Channel1006-DL</t>
  </si>
  <si>
    <t>Channel1001-UL</t>
  </si>
  <si>
    <t>Channel1002-UL</t>
  </si>
  <si>
    <t>Channel1003-UL</t>
  </si>
  <si>
    <t>Channel1004-UL</t>
  </si>
  <si>
    <t>Channel1005-UL</t>
  </si>
  <si>
    <t>Channel1006-UL</t>
  </si>
  <si>
    <t>SILENCE</t>
  </si>
  <si>
    <t>SHIFTED</t>
  </si>
  <si>
    <t>ChannelIndex</t>
  </si>
  <si>
    <t>AudioServerNumber</t>
  </si>
  <si>
    <t>HandsetNumber</t>
  </si>
  <si>
    <t>StartTimeUTC</t>
  </si>
  <si>
    <t>EndTimeUTC</t>
  </si>
  <si>
    <t>Date/Time</t>
  </si>
  <si>
    <t>Cycle</t>
  </si>
  <si>
    <t>Measurement #</t>
  </si>
  <si>
    <t>Source Channel</t>
  </si>
  <si>
    <t>Destination Channel</t>
  </si>
  <si>
    <t>Delay(s)</t>
  </si>
  <si>
    <t>TimeDate</t>
  </si>
  <si>
    <t>DNIS</t>
  </si>
  <si>
    <t>ANI</t>
  </si>
  <si>
    <t>Event</t>
  </si>
  <si>
    <t>Call ID</t>
  </si>
  <si>
    <t>Access Timeout</t>
  </si>
  <si>
    <t>Actual Access Time</t>
  </si>
  <si>
    <t>Expected Duration</t>
  </si>
  <si>
    <t>Client Call Duration Seconds</t>
  </si>
  <si>
    <t>Client Start Time UTC</t>
  </si>
  <si>
    <t>Client End Time UTC</t>
  </si>
  <si>
    <t>Server Start Time UTC</t>
  </si>
  <si>
    <t>Server End Time UTC</t>
  </si>
  <si>
    <t>Server Call Duration Seconds</t>
  </si>
  <si>
    <t>DM Analysis</t>
  </si>
  <si>
    <t>Nomad</t>
  </si>
  <si>
    <t>Wireless Metrix</t>
  </si>
  <si>
    <t>Date</t>
  </si>
  <si>
    <t>Cycle Number</t>
  </si>
  <si>
    <t>CH1 MOS</t>
  </si>
  <si>
    <t>CH2 MOS</t>
  </si>
  <si>
    <t>CH3 MOS</t>
  </si>
  <si>
    <t>CH4 MOS</t>
  </si>
  <si>
    <t>CH5 MOS</t>
  </si>
  <si>
    <t>CH6 MOS</t>
  </si>
  <si>
    <t>CH1 Link</t>
  </si>
  <si>
    <t>CHI Delay (Min/Avg/Max)</t>
  </si>
  <si>
    <t>CH1 Packet Loss (Min/Avg/Max)</t>
  </si>
  <si>
    <t>CH1 Jitter (Min/Avg/Max)</t>
  </si>
  <si>
    <t>CH1 RSRP (Min/Avg/Max)</t>
  </si>
  <si>
    <t>CH1 RSRQ (Min/Avg/Max)</t>
  </si>
  <si>
    <t>CH1 SINR (Min/Avg/Max)</t>
  </si>
  <si>
    <t>CH2 Link</t>
  </si>
  <si>
    <t>CH2 Delay (Min/Avg/Max)</t>
  </si>
  <si>
    <t>CH2 Packet Loss (Min/Avg/Max)</t>
  </si>
  <si>
    <t>CH2 Jitter (Min/Avg/Max)</t>
  </si>
  <si>
    <t>CH2 RSRP (Min/Avg/Max)</t>
  </si>
  <si>
    <t>CH2 RSRQ (Min/Avg/Max)</t>
  </si>
  <si>
    <t>CH2 SINR (Min/Avg/Max)</t>
  </si>
  <si>
    <t>CH3 Link</t>
  </si>
  <si>
    <t>CH3 Delay (Min/Avg/Max)</t>
  </si>
  <si>
    <t>CH3 Packet Loss (Min/Avg/Max)</t>
  </si>
  <si>
    <t>CH3 Jitter (Min/Avg/Max)</t>
  </si>
  <si>
    <t>CH3 RSRP (Min/Avg/Max)</t>
  </si>
  <si>
    <t>CH3 RSRQ (Min/Avg/Max)</t>
  </si>
  <si>
    <t>CH3 SINR (Min/Avg/Max)</t>
  </si>
  <si>
    <t>CH4 Link</t>
  </si>
  <si>
    <t>CH4 Delay (Min/Avg/Max)</t>
  </si>
  <si>
    <t>CH4 Packet Loss (Min/Avg/Max)</t>
  </si>
  <si>
    <t>CH4 Jitter (Min/Avg/Max)</t>
  </si>
  <si>
    <t>CH4 RSRP (Min/Avg/Max)</t>
  </si>
  <si>
    <t>CH4 RSRQ (Min/Avg/Max)</t>
  </si>
  <si>
    <t>CH4 SINR (Min/Avg/Max)</t>
  </si>
  <si>
    <t>CH5 Link</t>
  </si>
  <si>
    <t>CH5 Delay (Min/Avg/Max)</t>
  </si>
  <si>
    <t>CH5 Packet Loss (Min/Avg/Max)</t>
  </si>
  <si>
    <t>CH5 Jitter (Min/Avg/Max)</t>
  </si>
  <si>
    <t>CH5 RSRP (Min/Avg/Max)</t>
  </si>
  <si>
    <t>CH5 RSRQ (Min/Avg/Max)</t>
  </si>
  <si>
    <t>CH5 SINR (Min/Avg/Max)</t>
  </si>
  <si>
    <t>CH6 Link</t>
  </si>
  <si>
    <t>CH6 Delay (Min/Avg/Max)</t>
  </si>
  <si>
    <t>CH6 Packet Loss (Min/Avg/Max)</t>
  </si>
  <si>
    <t>CH6 Jitter (Min/Avg/Max)</t>
  </si>
  <si>
    <t>CH6 RSRP (Min/Avg/Max)</t>
  </si>
  <si>
    <t>CH6 RSRQ (Min/Avg/Max)</t>
  </si>
  <si>
    <t>CH6 SINR (Min/Avg/Max)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</si>
</sst>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/yyyy\ hh:mm:ss"/>
    <numFmt numFmtId="177" formatCode="m/d/yyyy\ h:mm:ss"/>
    <numFmt numFmtId="178" formatCode="mm/dd/yy\ h:mm:ss"/>
    <numFmt numFmtId="179" formatCode="0.000000"/>
    <numFmt numFmtId="180" formatCode="0.0%"/>
    <numFmt numFmtId="181" formatCode="0.0000"/>
  </numFmts>
  <fonts count="46">
    <font>
      <sz val="11"/>
      <color indexed="8"/>
      <name val="Calibri"/>
      <charset val="134"/>
    </font>
    <font>
      <b/>
      <sz val="16"/>
      <name val="Arial"/>
      <charset val="134"/>
    </font>
    <font>
      <sz val="11"/>
      <color theme="0"/>
      <name val="Calibri"/>
      <charset val="134"/>
    </font>
    <font>
      <u/>
      <sz val="11"/>
      <color theme="10"/>
      <name val="Calibri"/>
      <charset val="134"/>
    </font>
    <font>
      <b/>
      <sz val="11"/>
      <color indexed="23"/>
      <name val="Calibri"/>
      <charset val="134"/>
    </font>
    <font>
      <sz val="11"/>
      <color indexed="23"/>
      <name val="Calibri"/>
      <charset val="134"/>
    </font>
    <font>
      <sz val="10"/>
      <color indexed="8"/>
      <name val="Arial"/>
      <charset val="134"/>
    </font>
    <font>
      <b/>
      <sz val="10"/>
      <color indexed="8"/>
      <name val="Arial"/>
      <charset val="134"/>
    </font>
    <font>
      <sz val="10"/>
      <color indexed="9"/>
      <name val="Arial"/>
      <charset val="134"/>
    </font>
    <font>
      <sz val="10"/>
      <color theme="1"/>
      <name val="Arial"/>
      <charset val="134"/>
    </font>
    <font>
      <b/>
      <u/>
      <sz val="10"/>
      <color indexed="8"/>
      <name val="Arial"/>
      <charset val="134"/>
    </font>
    <font>
      <b/>
      <sz val="10"/>
      <color rgb="FFFF0000"/>
      <name val="Arial"/>
      <charset val="134"/>
    </font>
    <font>
      <b/>
      <sz val="10"/>
      <name val="Arial"/>
      <charset val="134"/>
    </font>
    <font>
      <sz val="9"/>
      <color indexed="9"/>
      <name val="Arial"/>
      <charset val="134"/>
    </font>
    <font>
      <sz val="9"/>
      <color indexed="8"/>
      <name val="Arial"/>
      <charset val="134"/>
    </font>
    <font>
      <b/>
      <sz val="9"/>
      <color indexed="8"/>
      <name val="Arial"/>
      <charset val="134"/>
    </font>
    <font>
      <sz val="10"/>
      <color theme="0"/>
      <name val="Arial"/>
      <charset val="134"/>
    </font>
    <font>
      <sz val="10"/>
      <name val="Arial"/>
      <charset val="134"/>
    </font>
    <font>
      <sz val="11"/>
      <color theme="0" tint="-0.249969482421875"/>
      <name val="Calibri"/>
      <charset val="134"/>
    </font>
    <font>
      <sz val="10"/>
      <color rgb="FF484848"/>
      <name val="Arial Unicode MS"/>
      <charset val="134"/>
    </font>
    <font>
      <sz val="10"/>
      <color theme="0" tint="-0.149993896484375"/>
      <name val="Arial"/>
      <charset val="134"/>
    </font>
    <font>
      <b/>
      <sz val="10"/>
      <color indexed="9"/>
      <name val="Arial"/>
      <charset val="134"/>
    </font>
    <font>
      <b/>
      <sz val="10"/>
      <color theme="0"/>
      <name val="Arial"/>
      <charset val="134"/>
    </font>
    <font>
      <b/>
      <u/>
      <sz val="10"/>
      <color rgb="FF800080"/>
      <name val="Arial"/>
      <charset val="134"/>
    </font>
    <font>
      <b/>
      <u/>
      <sz val="10"/>
      <color theme="10"/>
      <name val="Arial"/>
      <charset val="134"/>
    </font>
    <font>
      <b/>
      <u/>
      <sz val="10"/>
      <color rgb="FF0000FF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indexed="23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b/>
      <sz val="11"/>
      <color indexed="63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1"/>
      <name val="宋体"/>
      <charset val="0"/>
      <scheme val="minor"/>
    </font>
    <font>
      <sz val="11"/>
      <color indexed="17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sz val="11"/>
      <color indexed="9"/>
      <name val="Calibri"/>
      <charset val="134"/>
    </font>
    <font>
      <i/>
      <sz val="10"/>
      <color indexed="8"/>
      <name val="Arial"/>
      <charset val="134"/>
    </font>
    <font>
      <i/>
      <sz val="9"/>
      <color indexed="8"/>
      <name val="Arial"/>
      <charset val="134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32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3" tint="0.399975585192419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theme="3"/>
        <bgColor indexed="32"/>
      </patternFill>
    </fill>
    <fill>
      <patternFill patternType="solid">
        <fgColor theme="0" tint="-0.049896240234375"/>
        <bgColor indexed="64"/>
      </patternFill>
    </fill>
    <fill>
      <patternFill patternType="solid">
        <fgColor theme="0" tint="-0.0499267578125"/>
        <bgColor indexed="64"/>
      </patternFill>
    </fill>
    <fill>
      <patternFill patternType="solid">
        <fgColor theme="0" tint="-0.0499267578125"/>
        <bgColor indexed="31"/>
      </patternFill>
    </fill>
    <fill>
      <patternFill patternType="solid">
        <fgColor theme="0" tint="-0.049896240234375"/>
        <bgColor indexed="31"/>
      </patternFill>
    </fill>
    <fill>
      <patternFill patternType="solid">
        <fgColor rgb="FFC0C0C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F497D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3"/>
        <bgColor indexed="26"/>
      </patternFill>
    </fill>
    <fill>
      <patternFill patternType="solid">
        <fgColor indexed="62"/>
        <bgColor indexed="61"/>
      </patternFill>
    </fill>
    <fill>
      <patternFill patternType="solid">
        <fgColor indexed="44"/>
        <bgColor indexed="31"/>
      </patternFill>
    </fill>
    <fill>
      <patternFill patternType="solid">
        <fgColor indexed="30"/>
        <bgColor indexed="21"/>
      </patternFill>
    </fill>
    <fill>
      <patternFill patternType="solid">
        <fgColor indexed="10"/>
        <bgColor indexed="60"/>
      </patternFill>
    </fill>
    <fill>
      <patternFill patternType="solid">
        <fgColor indexed="29"/>
        <bgColor indexed="13"/>
      </patternFill>
    </fill>
    <fill>
      <patternFill patternType="solid">
        <fgColor indexed="57"/>
        <bgColor indexed="21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49"/>
        <bgColor indexed="38"/>
      </patternFill>
    </fill>
    <fill>
      <patternFill patternType="solid">
        <fgColor indexed="27"/>
        <bgColor indexed="41"/>
      </patternFill>
    </fill>
    <fill>
      <patternFill patternType="solid">
        <fgColor indexed="53"/>
        <bgColor indexed="16"/>
      </patternFill>
    </fill>
    <fill>
      <patternFill patternType="solid">
        <fgColor indexed="51"/>
        <bgColor indexed="34"/>
      </patternFill>
    </fill>
    <fill>
      <patternFill patternType="solid">
        <fgColor indexed="52"/>
        <bgColor indexed="13"/>
      </patternFill>
    </fill>
  </fills>
  <borders count="9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auto="1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auto="1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0" fillId="0" borderId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19" borderId="85" applyNumberFormat="0" applyAlignment="0" applyProtection="0"/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/>
    <xf numFmtId="0" fontId="31" fillId="0" borderId="86" applyNumberFormat="0" applyFill="0" applyAlignment="0" applyProtection="0"/>
    <xf numFmtId="0" fontId="32" fillId="0" borderId="87" applyNumberFormat="0" applyFill="0" applyAlignment="0" applyProtection="0"/>
    <xf numFmtId="0" fontId="33" fillId="0" borderId="88" applyNumberFormat="0" applyFill="0" applyAlignment="0" applyProtection="0"/>
    <xf numFmtId="0" fontId="33" fillId="0" borderId="0" applyNumberFormat="0" applyFill="0" applyBorder="0" applyAlignment="0" applyProtection="0"/>
    <xf numFmtId="0" fontId="34" fillId="20" borderId="89" applyNumberFormat="0" applyAlignment="0" applyProtection="0"/>
    <xf numFmtId="0" fontId="35" fillId="9" borderId="90" applyNumberFormat="0" applyAlignment="0" applyProtection="0"/>
    <xf numFmtId="0" fontId="36" fillId="9" borderId="89" applyNumberFormat="0" applyAlignment="0" applyProtection="0"/>
    <xf numFmtId="0" fontId="37" fillId="21" borderId="91" applyNumberFormat="0" applyAlignment="0" applyProtection="0"/>
    <xf numFmtId="0" fontId="38" fillId="0" borderId="92" applyNumberFormat="0" applyFill="0" applyAlignment="0" applyProtection="0"/>
    <xf numFmtId="0" fontId="39" fillId="0" borderId="93" applyNumberFormat="0" applyFill="0" applyAlignment="0" applyProtection="0">
      <alignment vertical="center"/>
    </xf>
    <xf numFmtId="0" fontId="40" fillId="22" borderId="0" applyNumberFormat="0" applyBorder="0" applyAlignment="0" applyProtection="0"/>
    <xf numFmtId="0" fontId="41" fillId="23" borderId="0" applyNumberFormat="0" applyBorder="0" applyAlignment="0" applyProtection="0"/>
    <xf numFmtId="0" fontId="42" fillId="24" borderId="0" applyNumberFormat="0" applyBorder="0" applyAlignment="0" applyProtection="0"/>
    <xf numFmtId="0" fontId="43" fillId="25" borderId="0" applyNumberFormat="0" applyBorder="0" applyAlignment="0" applyProtection="0"/>
    <xf numFmtId="0" fontId="0" fillId="8" borderId="0" applyNumberFormat="0" applyBorder="0" applyAlignment="0" applyProtection="0"/>
    <xf numFmtId="0" fontId="0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0" fillId="23" borderId="0" applyNumberFormat="0" applyBorder="0" applyAlignment="0" applyProtection="0"/>
    <xf numFmtId="0" fontId="0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0" fillId="22" borderId="0" applyNumberFormat="0" applyBorder="0" applyAlignment="0" applyProtection="0"/>
    <xf numFmtId="0" fontId="0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26" borderId="0" applyNumberFormat="0" applyBorder="0" applyAlignment="0" applyProtection="0"/>
    <xf numFmtId="0" fontId="43" fillId="34" borderId="0" applyNumberFormat="0" applyBorder="0" applyAlignment="0" applyProtection="0"/>
    <xf numFmtId="0" fontId="43" fillId="36" borderId="0" applyNumberFormat="0" applyBorder="0" applyAlignment="0" applyProtection="0"/>
    <xf numFmtId="0" fontId="0" fillId="20" borderId="0" applyNumberFormat="0" applyBorder="0" applyAlignment="0" applyProtection="0"/>
    <xf numFmtId="0" fontId="0" fillId="37" borderId="0" applyNumberFormat="0" applyBorder="0" applyAlignment="0" applyProtection="0"/>
    <xf numFmtId="0" fontId="43" fillId="38" borderId="0" applyNumberFormat="0" applyBorder="0" applyAlignment="0" applyProtection="0"/>
    <xf numFmtId="0" fontId="36" fillId="9" borderId="89" applyNumberFormat="0" applyAlignment="0" applyProtection="0"/>
    <xf numFmtId="0" fontId="34" fillId="20" borderId="89" applyNumberFormat="0" applyAlignment="0" applyProtection="0"/>
    <xf numFmtId="0" fontId="0" fillId="19" borderId="85" applyNumberFormat="0" applyAlignment="0" applyProtection="0"/>
    <xf numFmtId="0" fontId="35" fillId="9" borderId="90" applyNumberFormat="0" applyAlignment="0" applyProtection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176" fontId="0" fillId="0" borderId="0" xfId="0" applyNumberFormat="1" applyAlignment="1">
      <alignment horizontal="left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76" fontId="0" fillId="3" borderId="0" xfId="0" applyNumberFormat="1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176" fontId="0" fillId="4" borderId="0" xfId="0" applyNumberFormat="1" applyFill="1" applyAlignment="1">
      <alignment horizontal="left"/>
    </xf>
    <xf numFmtId="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center"/>
    </xf>
    <xf numFmtId="176" fontId="2" fillId="6" borderId="0" xfId="0" applyNumberFormat="1" applyFont="1" applyFill="1" applyAlignment="1">
      <alignment horizontal="center"/>
    </xf>
    <xf numFmtId="0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176" fontId="0" fillId="0" borderId="0" xfId="0" applyNumberFormat="1" applyFill="1"/>
    <xf numFmtId="0" fontId="0" fillId="0" borderId="0" xfId="0" applyNumberFormat="1" applyFill="1"/>
    <xf numFmtId="176" fontId="0" fillId="0" borderId="0" xfId="0" applyNumberFormat="1"/>
    <xf numFmtId="0" fontId="0" fillId="0" borderId="0" xfId="0" applyNumberFormat="1"/>
    <xf numFmtId="0" fontId="0" fillId="7" borderId="0" xfId="0" applyFill="1" applyAlignment="1">
      <alignment horizontal="center"/>
    </xf>
    <xf numFmtId="0" fontId="2" fillId="6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6" applyFill="1" applyAlignment="1" applyProtection="1"/>
    <xf numFmtId="177" fontId="0" fillId="0" borderId="0" xfId="0" applyNumberFormat="1"/>
    <xf numFmtId="178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179" fontId="0" fillId="0" borderId="0" xfId="0" applyNumberFormat="1" applyAlignment="1">
      <alignment horizontal="center"/>
    </xf>
    <xf numFmtId="0" fontId="2" fillId="0" borderId="0" xfId="0" applyFont="1"/>
    <xf numFmtId="22" fontId="0" fillId="0" borderId="0" xfId="0" applyNumberForma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10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/>
    <xf numFmtId="10" fontId="4" fillId="0" borderId="2" xfId="0" applyNumberFormat="1" applyFont="1" applyBorder="1" applyAlignment="1">
      <alignment horizontal="center" wrapText="1"/>
    </xf>
    <xf numFmtId="10" fontId="5" fillId="0" borderId="0" xfId="0" applyNumberFormat="1" applyFont="1"/>
    <xf numFmtId="0" fontId="0" fillId="0" borderId="0" xfId="0" applyAlignment="1">
      <alignment horizontal="right" indent="1"/>
    </xf>
    <xf numFmtId="21" fontId="0" fillId="0" borderId="0" xfId="0" applyNumberFormat="1"/>
    <xf numFmtId="0" fontId="6" fillId="0" borderId="0" xfId="0" applyFont="1"/>
    <xf numFmtId="0" fontId="6" fillId="0" borderId="0" xfId="0" applyNumberFormat="1" applyFont="1"/>
    <xf numFmtId="0" fontId="6" fillId="8" borderId="0" xfId="0" applyFont="1" applyFill="1"/>
    <xf numFmtId="0" fontId="7" fillId="8" borderId="0" xfId="0" applyFont="1" applyFill="1"/>
    <xf numFmtId="0" fontId="7" fillId="8" borderId="0" xfId="0" applyNumberFormat="1" applyFont="1" applyFill="1"/>
    <xf numFmtId="0" fontId="6" fillId="8" borderId="0" xfId="0" applyNumberFormat="1" applyFont="1" applyFill="1"/>
    <xf numFmtId="0" fontId="6" fillId="9" borderId="3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NumberFormat="1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shrinkToFit="1"/>
    </xf>
    <xf numFmtId="0" fontId="9" fillId="11" borderId="8" xfId="0" applyNumberFormat="1" applyFont="1" applyFill="1" applyBorder="1" applyAlignment="1">
      <alignment horizontal="center" shrinkToFit="1"/>
    </xf>
    <xf numFmtId="0" fontId="9" fillId="12" borderId="8" xfId="0" applyNumberFormat="1" applyFont="1" applyFill="1" applyBorder="1" applyAlignment="1">
      <alignment horizontal="center"/>
    </xf>
    <xf numFmtId="0" fontId="9" fillId="12" borderId="9" xfId="0" applyFont="1" applyFill="1" applyBorder="1" applyAlignment="1">
      <alignment horizontal="center"/>
    </xf>
    <xf numFmtId="2" fontId="9" fillId="12" borderId="9" xfId="3" applyNumberFormat="1" applyFont="1" applyFill="1" applyBorder="1" applyAlignment="1">
      <alignment horizontal="center"/>
    </xf>
    <xf numFmtId="0" fontId="9" fillId="0" borderId="10" xfId="0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 shrinkToFit="1"/>
    </xf>
    <xf numFmtId="0" fontId="9" fillId="0" borderId="11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2" fontId="9" fillId="0" borderId="12" xfId="3" applyNumberFormat="1" applyFont="1" applyBorder="1" applyAlignment="1">
      <alignment horizontal="center"/>
    </xf>
    <xf numFmtId="0" fontId="9" fillId="11" borderId="10" xfId="0" applyFont="1" applyFill="1" applyBorder="1" applyAlignment="1">
      <alignment horizontal="center" shrinkToFit="1"/>
    </xf>
    <xf numFmtId="0" fontId="9" fillId="11" borderId="11" xfId="0" applyNumberFormat="1" applyFont="1" applyFill="1" applyBorder="1" applyAlignment="1">
      <alignment horizontal="center" shrinkToFit="1"/>
    </xf>
    <xf numFmtId="0" fontId="9" fillId="12" borderId="11" xfId="0" applyNumberFormat="1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2" fontId="9" fillId="12" borderId="12" xfId="3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 shrinkToFit="1"/>
    </xf>
    <xf numFmtId="0" fontId="9" fillId="0" borderId="14" xfId="0" applyNumberFormat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2" fontId="9" fillId="0" borderId="15" xfId="3" applyNumberFormat="1" applyFont="1" applyBorder="1" applyAlignment="1">
      <alignment horizontal="center"/>
    </xf>
    <xf numFmtId="0" fontId="10" fillId="8" borderId="0" xfId="0" applyFont="1" applyFill="1"/>
    <xf numFmtId="0" fontId="8" fillId="10" borderId="16" xfId="0" applyFont="1" applyFill="1" applyBorder="1" applyAlignment="1">
      <alignment horizontal="center" vertical="center" wrapText="1"/>
    </xf>
    <xf numFmtId="1" fontId="9" fillId="12" borderId="9" xfId="3" applyNumberFormat="1" applyFont="1" applyFill="1" applyBorder="1" applyAlignment="1">
      <alignment horizontal="center"/>
    </xf>
    <xf numFmtId="2" fontId="9" fillId="12" borderId="17" xfId="3" applyNumberFormat="1" applyFont="1" applyFill="1" applyBorder="1" applyAlignment="1">
      <alignment horizontal="center"/>
    </xf>
    <xf numFmtId="1" fontId="9" fillId="0" borderId="12" xfId="3" applyNumberFormat="1" applyFont="1" applyBorder="1" applyAlignment="1">
      <alignment horizontal="center"/>
    </xf>
    <xf numFmtId="2" fontId="9" fillId="0" borderId="18" xfId="3" applyNumberFormat="1" applyFont="1" applyBorder="1" applyAlignment="1">
      <alignment horizontal="center"/>
    </xf>
    <xf numFmtId="1" fontId="9" fillId="12" borderId="12" xfId="3" applyNumberFormat="1" applyFont="1" applyFill="1" applyBorder="1" applyAlignment="1">
      <alignment horizontal="center"/>
    </xf>
    <xf numFmtId="2" fontId="9" fillId="12" borderId="18" xfId="3" applyNumberFormat="1" applyFont="1" applyFill="1" applyBorder="1" applyAlignment="1">
      <alignment horizontal="center"/>
    </xf>
    <xf numFmtId="1" fontId="9" fillId="0" borderId="15" xfId="3" applyNumberFormat="1" applyFont="1" applyBorder="1" applyAlignment="1">
      <alignment horizontal="center"/>
    </xf>
    <xf numFmtId="2" fontId="9" fillId="0" borderId="19" xfId="3" applyNumberFormat="1" applyFont="1" applyBorder="1" applyAlignment="1">
      <alignment horizontal="center"/>
    </xf>
    <xf numFmtId="1" fontId="6" fillId="8" borderId="0" xfId="0" applyNumberFormat="1" applyFont="1" applyFill="1"/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0" borderId="22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 shrinkToFit="1"/>
    </xf>
    <xf numFmtId="0" fontId="6" fillId="13" borderId="24" xfId="0" applyFont="1" applyFill="1" applyBorder="1" applyAlignment="1">
      <alignment horizontal="center" shrinkToFit="1"/>
    </xf>
    <xf numFmtId="0" fontId="6" fillId="13" borderId="25" xfId="0" applyNumberFormat="1" applyFont="1" applyFill="1" applyBorder="1" applyAlignment="1">
      <alignment horizontal="center" shrinkToFit="1"/>
    </xf>
    <xf numFmtId="0" fontId="6" fillId="13" borderId="26" xfId="0" applyFont="1" applyFill="1" applyBorder="1" applyAlignment="1">
      <alignment horizontal="center"/>
    </xf>
    <xf numFmtId="1" fontId="6" fillId="13" borderId="26" xfId="3" applyNumberFormat="1" applyFont="1" applyFill="1" applyBorder="1" applyAlignment="1" applyProtection="1">
      <alignment horizontal="center"/>
    </xf>
    <xf numFmtId="1" fontId="6" fillId="14" borderId="27" xfId="3" applyNumberFormat="1" applyFont="1" applyFill="1" applyBorder="1" applyAlignment="1" applyProtection="1">
      <alignment horizontal="center"/>
    </xf>
    <xf numFmtId="10" fontId="6" fillId="14" borderId="12" xfId="3" applyNumberFormat="1" applyFont="1" applyFill="1" applyBorder="1" applyAlignment="1" applyProtection="1">
      <alignment horizontal="center"/>
    </xf>
    <xf numFmtId="180" fontId="6" fillId="14" borderId="28" xfId="3" applyNumberFormat="1" applyFont="1" applyFill="1" applyBorder="1" applyAlignment="1" applyProtection="1">
      <alignment horizontal="center"/>
    </xf>
    <xf numFmtId="0" fontId="6" fillId="0" borderId="29" xfId="0" applyFont="1" applyBorder="1" applyAlignment="1">
      <alignment horizontal="center" shrinkToFit="1"/>
    </xf>
    <xf numFmtId="0" fontId="6" fillId="0" borderId="30" xfId="0" applyNumberFormat="1" applyFont="1" applyBorder="1" applyAlignment="1">
      <alignment horizontal="center" shrinkToFit="1"/>
    </xf>
    <xf numFmtId="0" fontId="6" fillId="0" borderId="2" xfId="0" applyFont="1" applyBorder="1" applyAlignment="1">
      <alignment horizontal="center"/>
    </xf>
    <xf numFmtId="1" fontId="6" fillId="0" borderId="2" xfId="3" applyNumberFormat="1" applyFont="1" applyFill="1" applyBorder="1" applyAlignment="1" applyProtection="1">
      <alignment horizontal="center"/>
    </xf>
    <xf numFmtId="1" fontId="6" fillId="0" borderId="31" xfId="3" applyNumberFormat="1" applyFont="1" applyFill="1" applyBorder="1" applyAlignment="1" applyProtection="1">
      <alignment horizontal="center"/>
    </xf>
    <xf numFmtId="10" fontId="6" fillId="0" borderId="12" xfId="3" applyNumberFormat="1" applyFont="1" applyFill="1" applyBorder="1" applyAlignment="1" applyProtection="1">
      <alignment horizontal="center"/>
    </xf>
    <xf numFmtId="180" fontId="6" fillId="0" borderId="32" xfId="3" applyNumberFormat="1" applyFont="1" applyFill="1" applyBorder="1" applyAlignment="1" applyProtection="1">
      <alignment horizontal="center"/>
    </xf>
    <xf numFmtId="0" fontId="6" fillId="13" borderId="29" xfId="0" applyFont="1" applyFill="1" applyBorder="1" applyAlignment="1">
      <alignment horizontal="center" shrinkToFit="1"/>
    </xf>
    <xf numFmtId="0" fontId="6" fillId="13" borderId="30" xfId="0" applyNumberFormat="1" applyFont="1" applyFill="1" applyBorder="1" applyAlignment="1">
      <alignment horizontal="center" shrinkToFit="1"/>
    </xf>
    <xf numFmtId="0" fontId="6" fillId="13" borderId="2" xfId="0" applyFont="1" applyFill="1" applyBorder="1" applyAlignment="1">
      <alignment horizontal="center"/>
    </xf>
    <xf numFmtId="1" fontId="6" fillId="13" borderId="2" xfId="3" applyNumberFormat="1" applyFont="1" applyFill="1" applyBorder="1" applyAlignment="1" applyProtection="1">
      <alignment horizontal="center"/>
    </xf>
    <xf numFmtId="1" fontId="6" fillId="14" borderId="31" xfId="3" applyNumberFormat="1" applyFont="1" applyFill="1" applyBorder="1" applyAlignment="1" applyProtection="1">
      <alignment horizontal="center"/>
    </xf>
    <xf numFmtId="180" fontId="6" fillId="14" borderId="32" xfId="3" applyNumberFormat="1" applyFont="1" applyFill="1" applyBorder="1" applyAlignment="1" applyProtection="1">
      <alignment horizontal="center"/>
    </xf>
    <xf numFmtId="0" fontId="6" fillId="0" borderId="33" xfId="0" applyFont="1" applyBorder="1" applyAlignment="1">
      <alignment horizontal="center" shrinkToFit="1"/>
    </xf>
    <xf numFmtId="0" fontId="6" fillId="0" borderId="34" xfId="0" applyNumberFormat="1" applyFont="1" applyBorder="1" applyAlignment="1">
      <alignment horizontal="center" shrinkToFit="1"/>
    </xf>
    <xf numFmtId="0" fontId="6" fillId="0" borderId="35" xfId="0" applyFont="1" applyBorder="1" applyAlignment="1">
      <alignment horizontal="center"/>
    </xf>
    <xf numFmtId="1" fontId="6" fillId="0" borderId="35" xfId="3" applyNumberFormat="1" applyFont="1" applyFill="1" applyBorder="1" applyAlignment="1" applyProtection="1">
      <alignment horizontal="center"/>
    </xf>
    <xf numFmtId="1" fontId="6" fillId="0" borderId="36" xfId="3" applyNumberFormat="1" applyFont="1" applyFill="1" applyBorder="1" applyAlignment="1" applyProtection="1">
      <alignment horizontal="center"/>
    </xf>
    <xf numFmtId="10" fontId="6" fillId="0" borderId="15" xfId="3" applyNumberFormat="1" applyFont="1" applyFill="1" applyBorder="1" applyAlignment="1" applyProtection="1">
      <alignment horizontal="center"/>
    </xf>
    <xf numFmtId="180" fontId="6" fillId="0" borderId="37" xfId="3" applyNumberFormat="1" applyFont="1" applyFill="1" applyBorder="1" applyAlignment="1" applyProtection="1">
      <alignment horizontal="center"/>
    </xf>
    <xf numFmtId="0" fontId="11" fillId="0" borderId="0" xfId="0" applyFont="1"/>
    <xf numFmtId="0" fontId="8" fillId="10" borderId="38" xfId="0" applyFont="1" applyFill="1" applyBorder="1" applyAlignment="1">
      <alignment horizontal="center" vertical="center" wrapText="1"/>
    </xf>
    <xf numFmtId="0" fontId="8" fillId="10" borderId="39" xfId="0" applyFont="1" applyFill="1" applyBorder="1" applyAlignment="1">
      <alignment horizontal="center" vertical="center" wrapText="1"/>
    </xf>
    <xf numFmtId="0" fontId="8" fillId="10" borderId="40" xfId="0" applyFont="1" applyFill="1" applyBorder="1" applyAlignment="1">
      <alignment horizontal="center" vertical="center" wrapText="1"/>
    </xf>
    <xf numFmtId="0" fontId="8" fillId="10" borderId="41" xfId="0" applyFont="1" applyFill="1" applyBorder="1" applyAlignment="1">
      <alignment horizontal="center" vertical="center" wrapText="1"/>
    </xf>
    <xf numFmtId="0" fontId="6" fillId="14" borderId="24" xfId="0" applyFont="1" applyFill="1" applyBorder="1" applyAlignment="1">
      <alignment horizontal="center" shrinkToFit="1"/>
    </xf>
    <xf numFmtId="0" fontId="6" fillId="14" borderId="25" xfId="0" applyFont="1" applyFill="1" applyBorder="1" applyAlignment="1">
      <alignment horizontal="center" shrinkToFit="1"/>
    </xf>
    <xf numFmtId="0" fontId="6" fillId="14" borderId="26" xfId="0" applyFont="1" applyFill="1" applyBorder="1" applyAlignment="1">
      <alignment horizontal="center"/>
    </xf>
    <xf numFmtId="1" fontId="6" fillId="14" borderId="26" xfId="3" applyNumberFormat="1" applyFont="1" applyFill="1" applyBorder="1" applyAlignment="1" applyProtection="1">
      <alignment horizontal="center"/>
    </xf>
    <xf numFmtId="10" fontId="6" fillId="14" borderId="26" xfId="3" applyNumberFormat="1" applyFont="1" applyFill="1" applyBorder="1" applyAlignment="1" applyProtection="1">
      <alignment horizontal="center"/>
    </xf>
    <xf numFmtId="180" fontId="6" fillId="14" borderId="42" xfId="3" applyNumberFormat="1" applyFont="1" applyFill="1" applyBorder="1" applyAlignment="1" applyProtection="1">
      <alignment horizontal="center"/>
    </xf>
    <xf numFmtId="0" fontId="6" fillId="0" borderId="30" xfId="0" applyFont="1" applyBorder="1" applyAlignment="1">
      <alignment horizontal="center" shrinkToFit="1"/>
    </xf>
    <xf numFmtId="10" fontId="6" fillId="0" borderId="2" xfId="3" applyNumberFormat="1" applyFont="1" applyFill="1" applyBorder="1" applyAlignment="1" applyProtection="1">
      <alignment horizontal="center"/>
    </xf>
    <xf numFmtId="180" fontId="6" fillId="0" borderId="43" xfId="3" applyNumberFormat="1" applyFont="1" applyFill="1" applyBorder="1" applyAlignment="1" applyProtection="1">
      <alignment horizontal="center"/>
    </xf>
    <xf numFmtId="0" fontId="6" fillId="14" borderId="29" xfId="0" applyFont="1" applyFill="1" applyBorder="1" applyAlignment="1">
      <alignment horizontal="center" shrinkToFit="1"/>
    </xf>
    <xf numFmtId="0" fontId="6" fillId="14" borderId="30" xfId="0" applyFont="1" applyFill="1" applyBorder="1" applyAlignment="1">
      <alignment horizontal="center" shrinkToFit="1"/>
    </xf>
    <xf numFmtId="0" fontId="6" fillId="14" borderId="2" xfId="0" applyFont="1" applyFill="1" applyBorder="1" applyAlignment="1">
      <alignment horizontal="center"/>
    </xf>
    <xf numFmtId="1" fontId="6" fillId="14" borderId="2" xfId="3" applyNumberFormat="1" applyFont="1" applyFill="1" applyBorder="1" applyAlignment="1" applyProtection="1">
      <alignment horizontal="center"/>
    </xf>
    <xf numFmtId="10" fontId="6" fillId="14" borderId="2" xfId="3" applyNumberFormat="1" applyFont="1" applyFill="1" applyBorder="1" applyAlignment="1" applyProtection="1">
      <alignment horizontal="center"/>
    </xf>
    <xf numFmtId="180" fontId="6" fillId="14" borderId="43" xfId="3" applyNumberFormat="1" applyFont="1" applyFill="1" applyBorder="1" applyAlignment="1" applyProtection="1">
      <alignment horizontal="center"/>
    </xf>
    <xf numFmtId="0" fontId="6" fillId="0" borderId="34" xfId="0" applyFont="1" applyBorder="1" applyAlignment="1">
      <alignment horizontal="center" shrinkToFit="1"/>
    </xf>
    <xf numFmtId="10" fontId="6" fillId="0" borderId="35" xfId="3" applyNumberFormat="1" applyFont="1" applyFill="1" applyBorder="1" applyAlignment="1" applyProtection="1">
      <alignment horizontal="center"/>
    </xf>
    <xf numFmtId="180" fontId="6" fillId="0" borderId="44" xfId="3" applyNumberFormat="1" applyFont="1" applyFill="1" applyBorder="1" applyAlignment="1" applyProtection="1">
      <alignment horizontal="center"/>
    </xf>
    <xf numFmtId="0" fontId="12" fillId="9" borderId="3" xfId="0" applyFont="1" applyFill="1" applyBorder="1" applyAlignment="1">
      <alignment horizontal="center"/>
    </xf>
    <xf numFmtId="0" fontId="13" fillId="10" borderId="38" xfId="0" applyFont="1" applyFill="1" applyBorder="1" applyAlignment="1">
      <alignment horizontal="center" vertical="center" wrapText="1"/>
    </xf>
    <xf numFmtId="0" fontId="13" fillId="10" borderId="39" xfId="0" applyNumberFormat="1" applyFont="1" applyFill="1" applyBorder="1" applyAlignment="1">
      <alignment horizontal="center" vertical="center" wrapText="1"/>
    </xf>
    <xf numFmtId="0" fontId="13" fillId="10" borderId="40" xfId="0" applyFont="1" applyFill="1" applyBorder="1" applyAlignment="1">
      <alignment horizontal="center" vertical="center" wrapText="1"/>
    </xf>
    <xf numFmtId="0" fontId="13" fillId="10" borderId="45" xfId="0" applyFont="1" applyFill="1" applyBorder="1" applyAlignment="1">
      <alignment horizontal="center" vertical="center" wrapText="1"/>
    </xf>
    <xf numFmtId="0" fontId="14" fillId="14" borderId="24" xfId="0" applyFont="1" applyFill="1" applyBorder="1" applyAlignment="1">
      <alignment horizontal="center" shrinkToFit="1"/>
    </xf>
    <xf numFmtId="0" fontId="14" fillId="14" borderId="25" xfId="0" applyNumberFormat="1" applyFont="1" applyFill="1" applyBorder="1" applyAlignment="1">
      <alignment horizontal="center" shrinkToFit="1"/>
    </xf>
    <xf numFmtId="2" fontId="14" fillId="14" borderId="26" xfId="0" applyNumberFormat="1" applyFont="1" applyFill="1" applyBorder="1" applyAlignment="1">
      <alignment horizontal="center"/>
    </xf>
    <xf numFmtId="0" fontId="14" fillId="14" borderId="26" xfId="0" applyFont="1" applyFill="1" applyBorder="1" applyAlignment="1">
      <alignment horizontal="center"/>
    </xf>
    <xf numFmtId="10" fontId="14" fillId="14" borderId="27" xfId="3" applyNumberFormat="1" applyFont="1" applyFill="1" applyBorder="1" applyAlignment="1" applyProtection="1">
      <alignment horizontal="center"/>
    </xf>
    <xf numFmtId="10" fontId="14" fillId="13" borderId="24" xfId="3" applyNumberFormat="1" applyFont="1" applyFill="1" applyBorder="1" applyAlignment="1" applyProtection="1">
      <alignment horizontal="center"/>
    </xf>
    <xf numFmtId="10" fontId="14" fillId="13" borderId="26" xfId="3" applyNumberFormat="1" applyFont="1" applyFill="1" applyBorder="1" applyAlignment="1" applyProtection="1">
      <alignment horizontal="center"/>
    </xf>
    <xf numFmtId="0" fontId="14" fillId="0" borderId="29" xfId="0" applyFont="1" applyBorder="1" applyAlignment="1">
      <alignment horizontal="center" shrinkToFit="1"/>
    </xf>
    <xf numFmtId="0" fontId="14" fillId="0" borderId="30" xfId="0" applyNumberFormat="1" applyFont="1" applyBorder="1" applyAlignment="1">
      <alignment horizontal="center" shrinkToFit="1"/>
    </xf>
    <xf numFmtId="2" fontId="14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10" fontId="14" fillId="0" borderId="31" xfId="3" applyNumberFormat="1" applyFont="1" applyFill="1" applyBorder="1" applyAlignment="1" applyProtection="1">
      <alignment horizontal="center"/>
    </xf>
    <xf numFmtId="10" fontId="14" fillId="0" borderId="29" xfId="3" applyNumberFormat="1" applyFont="1" applyFill="1" applyBorder="1" applyAlignment="1" applyProtection="1">
      <alignment horizontal="center"/>
    </xf>
    <xf numFmtId="10" fontId="14" fillId="0" borderId="2" xfId="3" applyNumberFormat="1" applyFont="1" applyFill="1" applyBorder="1" applyAlignment="1" applyProtection="1">
      <alignment horizontal="center"/>
    </xf>
    <xf numFmtId="0" fontId="14" fillId="14" borderId="29" xfId="0" applyFont="1" applyFill="1" applyBorder="1" applyAlignment="1">
      <alignment horizontal="center" shrinkToFit="1"/>
    </xf>
    <xf numFmtId="0" fontId="14" fillId="14" borderId="30" xfId="0" applyNumberFormat="1" applyFont="1" applyFill="1" applyBorder="1" applyAlignment="1">
      <alignment horizontal="center" shrinkToFit="1"/>
    </xf>
    <xf numFmtId="2" fontId="14" fillId="14" borderId="2" xfId="0" applyNumberFormat="1" applyFont="1" applyFill="1" applyBorder="1" applyAlignment="1">
      <alignment horizontal="center"/>
    </xf>
    <xf numFmtId="0" fontId="14" fillId="14" borderId="2" xfId="0" applyFont="1" applyFill="1" applyBorder="1" applyAlignment="1">
      <alignment horizontal="center"/>
    </xf>
    <xf numFmtId="10" fontId="14" fillId="14" borderId="31" xfId="3" applyNumberFormat="1" applyFont="1" applyFill="1" applyBorder="1" applyAlignment="1" applyProtection="1">
      <alignment horizontal="center"/>
    </xf>
    <xf numFmtId="10" fontId="14" fillId="13" borderId="29" xfId="3" applyNumberFormat="1" applyFont="1" applyFill="1" applyBorder="1" applyAlignment="1" applyProtection="1">
      <alignment horizontal="center"/>
    </xf>
    <xf numFmtId="10" fontId="14" fillId="13" borderId="2" xfId="3" applyNumberFormat="1" applyFont="1" applyFill="1" applyBorder="1" applyAlignment="1" applyProtection="1">
      <alignment horizontal="center"/>
    </xf>
    <xf numFmtId="0" fontId="14" fillId="0" borderId="33" xfId="0" applyFont="1" applyBorder="1" applyAlignment="1">
      <alignment horizontal="center" shrinkToFit="1"/>
    </xf>
    <xf numFmtId="0" fontId="14" fillId="0" borderId="34" xfId="0" applyNumberFormat="1" applyFont="1" applyBorder="1" applyAlignment="1">
      <alignment horizontal="center" shrinkToFit="1"/>
    </xf>
    <xf numFmtId="2" fontId="14" fillId="0" borderId="35" xfId="0" applyNumberFormat="1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10" fontId="14" fillId="0" borderId="46" xfId="3" applyNumberFormat="1" applyFont="1" applyFill="1" applyBorder="1" applyAlignment="1" applyProtection="1">
      <alignment horizontal="center"/>
    </xf>
    <xf numFmtId="10" fontId="14" fillId="0" borderId="33" xfId="3" applyNumberFormat="1" applyFont="1" applyFill="1" applyBorder="1" applyAlignment="1" applyProtection="1">
      <alignment horizontal="center"/>
    </xf>
    <xf numFmtId="10" fontId="14" fillId="0" borderId="35" xfId="3" applyNumberFormat="1" applyFont="1" applyFill="1" applyBorder="1" applyAlignment="1" applyProtection="1">
      <alignment horizontal="center"/>
    </xf>
    <xf numFmtId="0" fontId="15" fillId="8" borderId="0" xfId="0" applyFont="1" applyFill="1"/>
    <xf numFmtId="0" fontId="13" fillId="10" borderId="41" xfId="0" applyFont="1" applyFill="1" applyBorder="1" applyAlignment="1">
      <alignment horizontal="center" vertical="center" wrapText="1"/>
    </xf>
    <xf numFmtId="10" fontId="14" fillId="13" borderId="42" xfId="3" applyNumberFormat="1" applyFont="1" applyFill="1" applyBorder="1" applyAlignment="1" applyProtection="1">
      <alignment horizontal="center"/>
    </xf>
    <xf numFmtId="10" fontId="14" fillId="0" borderId="43" xfId="3" applyNumberFormat="1" applyFont="1" applyFill="1" applyBorder="1" applyAlignment="1" applyProtection="1">
      <alignment horizontal="center"/>
    </xf>
    <xf numFmtId="10" fontId="14" fillId="13" borderId="43" xfId="3" applyNumberFormat="1" applyFont="1" applyFill="1" applyBorder="1" applyAlignment="1" applyProtection="1">
      <alignment horizontal="center"/>
    </xf>
    <xf numFmtId="10" fontId="14" fillId="0" borderId="44" xfId="3" applyNumberFormat="1" applyFont="1" applyFill="1" applyBorder="1" applyAlignment="1" applyProtection="1">
      <alignment horizontal="center"/>
    </xf>
    <xf numFmtId="0" fontId="7" fillId="9" borderId="47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 vertical="center"/>
    </xf>
    <xf numFmtId="0" fontId="8" fillId="10" borderId="39" xfId="0" applyNumberFormat="1" applyFont="1" applyFill="1" applyBorder="1" applyAlignment="1">
      <alignment horizontal="center" vertical="center"/>
    </xf>
    <xf numFmtId="0" fontId="8" fillId="10" borderId="48" xfId="0" applyFont="1" applyFill="1" applyBorder="1" applyAlignment="1">
      <alignment horizontal="center" vertical="center" wrapText="1"/>
    </xf>
    <xf numFmtId="0" fontId="8" fillId="10" borderId="49" xfId="0" applyFont="1" applyFill="1" applyBorder="1" applyAlignment="1">
      <alignment horizontal="center" vertical="center" wrapText="1"/>
    </xf>
    <xf numFmtId="2" fontId="6" fillId="13" borderId="42" xfId="0" applyNumberFormat="1" applyFont="1" applyFill="1" applyBorder="1" applyAlignment="1">
      <alignment horizontal="center"/>
    </xf>
    <xf numFmtId="2" fontId="6" fillId="13" borderId="50" xfId="0" applyNumberFormat="1" applyFont="1" applyFill="1" applyBorder="1" applyAlignment="1">
      <alignment horizontal="center"/>
    </xf>
    <xf numFmtId="10" fontId="6" fillId="13" borderId="24" xfId="3" applyNumberFormat="1" applyFont="1" applyFill="1" applyBorder="1" applyAlignment="1" applyProtection="1">
      <alignment horizontal="center"/>
    </xf>
    <xf numFmtId="10" fontId="6" fillId="13" borderId="51" xfId="3" applyNumberFormat="1" applyFont="1" applyFill="1" applyBorder="1" applyAlignment="1" applyProtection="1">
      <alignment horizontal="center"/>
    </xf>
    <xf numFmtId="2" fontId="6" fillId="0" borderId="43" xfId="0" applyNumberFormat="1" applyFont="1" applyBorder="1" applyAlignment="1">
      <alignment horizontal="center"/>
    </xf>
    <xf numFmtId="2" fontId="6" fillId="0" borderId="52" xfId="0" applyNumberFormat="1" applyFont="1" applyBorder="1" applyAlignment="1">
      <alignment horizontal="center"/>
    </xf>
    <xf numFmtId="10" fontId="6" fillId="0" borderId="29" xfId="3" applyNumberFormat="1" applyFont="1" applyFill="1" applyBorder="1" applyAlignment="1" applyProtection="1">
      <alignment horizontal="center"/>
    </xf>
    <xf numFmtId="10" fontId="6" fillId="0" borderId="53" xfId="3" applyNumberFormat="1" applyFont="1" applyFill="1" applyBorder="1" applyAlignment="1" applyProtection="1">
      <alignment horizontal="center"/>
    </xf>
    <xf numFmtId="2" fontId="6" fillId="13" borderId="43" xfId="0" applyNumberFormat="1" applyFont="1" applyFill="1" applyBorder="1" applyAlignment="1">
      <alignment horizontal="center"/>
    </xf>
    <xf numFmtId="2" fontId="6" fillId="13" borderId="52" xfId="0" applyNumberFormat="1" applyFont="1" applyFill="1" applyBorder="1" applyAlignment="1">
      <alignment horizontal="center"/>
    </xf>
    <xf numFmtId="10" fontId="6" fillId="13" borderId="29" xfId="3" applyNumberFormat="1" applyFont="1" applyFill="1" applyBorder="1" applyAlignment="1" applyProtection="1">
      <alignment horizontal="center"/>
    </xf>
    <xf numFmtId="10" fontId="6" fillId="13" borderId="53" xfId="3" applyNumberFormat="1" applyFont="1" applyFill="1" applyBorder="1" applyAlignment="1" applyProtection="1">
      <alignment horizontal="center"/>
    </xf>
    <xf numFmtId="2" fontId="6" fillId="0" borderId="44" xfId="0" applyNumberFormat="1" applyFont="1" applyBorder="1" applyAlignment="1">
      <alignment horizontal="center"/>
    </xf>
    <xf numFmtId="2" fontId="6" fillId="0" borderId="54" xfId="0" applyNumberFormat="1" applyFont="1" applyBorder="1" applyAlignment="1">
      <alignment horizontal="center"/>
    </xf>
    <xf numFmtId="10" fontId="6" fillId="0" borderId="33" xfId="3" applyNumberFormat="1" applyFont="1" applyFill="1" applyBorder="1" applyAlignment="1" applyProtection="1">
      <alignment horizontal="center"/>
    </xf>
    <xf numFmtId="10" fontId="6" fillId="0" borderId="55" xfId="3" applyNumberFormat="1" applyFont="1" applyFill="1" applyBorder="1" applyAlignment="1" applyProtection="1">
      <alignment horizontal="center"/>
    </xf>
    <xf numFmtId="0" fontId="7" fillId="9" borderId="49" xfId="0" applyFont="1" applyFill="1" applyBorder="1" applyAlignment="1">
      <alignment horizontal="center"/>
    </xf>
    <xf numFmtId="0" fontId="1" fillId="2" borderId="56" xfId="0" applyFont="1" applyFill="1" applyBorder="1" applyAlignment="1">
      <alignment horizontal="center"/>
    </xf>
    <xf numFmtId="0" fontId="1" fillId="2" borderId="57" xfId="0" applyFont="1" applyFill="1" applyBorder="1" applyAlignment="1">
      <alignment horizontal="center"/>
    </xf>
    <xf numFmtId="0" fontId="1" fillId="2" borderId="58" xfId="0" applyFont="1" applyFill="1" applyBorder="1" applyAlignment="1">
      <alignment horizontal="center"/>
    </xf>
    <xf numFmtId="0" fontId="1" fillId="2" borderId="59" xfId="0" applyFont="1" applyFill="1" applyBorder="1" applyAlignment="1">
      <alignment horizontal="center"/>
    </xf>
    <xf numFmtId="0" fontId="12" fillId="15" borderId="60" xfId="0" applyFont="1" applyFill="1" applyBorder="1" applyAlignment="1">
      <alignment horizontal="center"/>
    </xf>
    <xf numFmtId="0" fontId="6" fillId="8" borderId="1" xfId="0" applyFont="1" applyFill="1" applyBorder="1"/>
    <xf numFmtId="0" fontId="16" fillId="16" borderId="61" xfId="0" applyFont="1" applyFill="1" applyBorder="1" applyAlignment="1">
      <alignment horizontal="left" wrapText="1"/>
    </xf>
    <xf numFmtId="2" fontId="17" fillId="11" borderId="62" xfId="0" applyNumberFormat="1" applyFont="1" applyFill="1" applyBorder="1" applyAlignment="1">
      <alignment horizontal="center"/>
    </xf>
    <xf numFmtId="0" fontId="16" fillId="16" borderId="63" xfId="0" applyFont="1" applyFill="1" applyBorder="1" applyAlignment="1">
      <alignment horizontal="left" wrapText="1"/>
    </xf>
    <xf numFmtId="181" fontId="17" fillId="0" borderId="64" xfId="0" applyNumberFormat="1" applyFont="1" applyBorder="1" applyAlignment="1">
      <alignment horizontal="center"/>
    </xf>
    <xf numFmtId="1" fontId="17" fillId="0" borderId="64" xfId="0" applyNumberFormat="1" applyFont="1" applyBorder="1" applyAlignment="1">
      <alignment horizontal="center"/>
    </xf>
    <xf numFmtId="2" fontId="17" fillId="11" borderId="64" xfId="3" applyNumberFormat="1" applyFont="1" applyFill="1" applyBorder="1" applyAlignment="1">
      <alignment horizontal="center"/>
    </xf>
    <xf numFmtId="2" fontId="17" fillId="17" borderId="64" xfId="3" applyNumberFormat="1" applyFont="1" applyFill="1" applyBorder="1" applyAlignment="1">
      <alignment horizontal="center"/>
    </xf>
    <xf numFmtId="0" fontId="16" fillId="16" borderId="65" xfId="0" applyFont="1" applyFill="1" applyBorder="1" applyAlignment="1">
      <alignment horizontal="left" wrapText="1"/>
    </xf>
    <xf numFmtId="2" fontId="17" fillId="11" borderId="66" xfId="3" applyNumberFormat="1" applyFont="1" applyFill="1" applyBorder="1" applyAlignment="1">
      <alignment horizontal="center"/>
    </xf>
    <xf numFmtId="0" fontId="6" fillId="8" borderId="57" xfId="0" applyFont="1" applyFill="1" applyBorder="1"/>
    <xf numFmtId="0" fontId="6" fillId="8" borderId="0" xfId="0" applyFont="1" applyFill="1" applyBorder="1"/>
    <xf numFmtId="0" fontId="18" fillId="0" borderId="0" xfId="0" applyFont="1"/>
    <xf numFmtId="0" fontId="0" fillId="17" borderId="0" xfId="0" applyFill="1"/>
    <xf numFmtId="0" fontId="12" fillId="15" borderId="67" xfId="0" applyFont="1" applyFill="1" applyBorder="1" applyAlignment="1">
      <alignment horizontal="center"/>
    </xf>
    <xf numFmtId="0" fontId="12" fillId="15" borderId="68" xfId="0" applyFont="1" applyFill="1" applyBorder="1" applyAlignment="1">
      <alignment horizontal="center"/>
    </xf>
    <xf numFmtId="0" fontId="16" fillId="16" borderId="69" xfId="0" applyFont="1" applyFill="1" applyBorder="1" applyAlignment="1">
      <alignment horizontal="center" shrinkToFit="1"/>
    </xf>
    <xf numFmtId="0" fontId="16" fillId="16" borderId="70" xfId="0" applyFont="1" applyFill="1" applyBorder="1" applyAlignment="1">
      <alignment horizontal="center" shrinkToFit="1"/>
    </xf>
    <xf numFmtId="0" fontId="16" fillId="16" borderId="71" xfId="0" applyFont="1" applyFill="1" applyBorder="1" applyAlignment="1">
      <alignment horizontal="center" shrinkToFit="1"/>
    </xf>
    <xf numFmtId="2" fontId="17" fillId="12" borderId="7" xfId="0" applyNumberFormat="1" applyFont="1" applyFill="1" applyBorder="1" applyAlignment="1">
      <alignment horizontal="center"/>
    </xf>
    <xf numFmtId="2" fontId="17" fillId="12" borderId="9" xfId="0" applyNumberFormat="1" applyFont="1" applyFill="1" applyBorder="1" applyAlignment="1">
      <alignment horizontal="center"/>
    </xf>
    <xf numFmtId="2" fontId="17" fillId="0" borderId="10" xfId="0" applyNumberFormat="1" applyFont="1" applyBorder="1" applyAlignment="1">
      <alignment horizontal="center"/>
    </xf>
    <xf numFmtId="2" fontId="17" fillId="0" borderId="12" xfId="0" applyNumberFormat="1" applyFont="1" applyBorder="1" applyAlignment="1">
      <alignment horizontal="center"/>
    </xf>
    <xf numFmtId="2" fontId="17" fillId="12" borderId="10" xfId="0" applyNumberFormat="1" applyFont="1" applyFill="1" applyBorder="1" applyAlignment="1">
      <alignment horizontal="center"/>
    </xf>
    <xf numFmtId="2" fontId="17" fillId="12" borderId="12" xfId="0" applyNumberFormat="1" applyFont="1" applyFill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7" fillId="0" borderId="12" xfId="0" applyNumberFormat="1" applyFont="1" applyBorder="1" applyAlignment="1">
      <alignment horizontal="center"/>
    </xf>
    <xf numFmtId="10" fontId="17" fillId="12" borderId="10" xfId="3" applyNumberFormat="1" applyFont="1" applyFill="1" applyBorder="1" applyAlignment="1">
      <alignment horizontal="center"/>
    </xf>
    <xf numFmtId="10" fontId="17" fillId="12" borderId="12" xfId="3" applyNumberFormat="1" applyFont="1" applyFill="1" applyBorder="1" applyAlignment="1">
      <alignment horizontal="center"/>
    </xf>
    <xf numFmtId="10" fontId="17" fillId="17" borderId="10" xfId="3" applyNumberFormat="1" applyFont="1" applyFill="1" applyBorder="1" applyAlignment="1">
      <alignment horizontal="center"/>
    </xf>
    <xf numFmtId="10" fontId="17" fillId="17" borderId="12" xfId="3" applyNumberFormat="1" applyFont="1" applyFill="1" applyBorder="1" applyAlignment="1">
      <alignment horizontal="center"/>
    </xf>
    <xf numFmtId="10" fontId="17" fillId="17" borderId="11" xfId="3" applyNumberFormat="1" applyFont="1" applyFill="1" applyBorder="1" applyAlignment="1">
      <alignment horizontal="center"/>
    </xf>
    <xf numFmtId="0" fontId="16" fillId="16" borderId="72" xfId="0" applyFont="1" applyFill="1" applyBorder="1" applyAlignment="1">
      <alignment horizontal="left" wrapText="1"/>
    </xf>
    <xf numFmtId="9" fontId="0" fillId="17" borderId="8" xfId="3" applyNumberFormat="1" applyFill="1" applyBorder="1" applyAlignment="1">
      <alignment horizontal="center"/>
    </xf>
    <xf numFmtId="0" fontId="0" fillId="17" borderId="12" xfId="3" applyNumberFormat="1" applyFill="1" applyBorder="1" applyAlignment="1">
      <alignment horizontal="center"/>
    </xf>
    <xf numFmtId="9" fontId="0" fillId="17" borderId="9" xfId="3" applyNumberFormat="1" applyFill="1" applyBorder="1" applyAlignment="1">
      <alignment horizontal="center"/>
    </xf>
    <xf numFmtId="0" fontId="0" fillId="17" borderId="9" xfId="3" applyNumberFormat="1" applyFill="1" applyBorder="1" applyAlignment="1">
      <alignment horizontal="center"/>
    </xf>
    <xf numFmtId="0" fontId="16" fillId="16" borderId="73" xfId="0" applyFont="1" applyFill="1" applyBorder="1" applyAlignment="1">
      <alignment horizontal="left" wrapText="1"/>
    </xf>
    <xf numFmtId="9" fontId="0" fillId="17" borderId="14" xfId="3" applyNumberFormat="1" applyFill="1" applyBorder="1" applyAlignment="1">
      <alignment horizontal="center"/>
    </xf>
    <xf numFmtId="0" fontId="0" fillId="17" borderId="15" xfId="3" applyNumberFormat="1" applyFill="1" applyBorder="1" applyAlignment="1">
      <alignment horizontal="center"/>
    </xf>
    <xf numFmtId="9" fontId="0" fillId="17" borderId="15" xfId="3" applyNumberFormat="1" applyFill="1" applyBorder="1" applyAlignment="1">
      <alignment horizontal="center"/>
    </xf>
    <xf numFmtId="2" fontId="17" fillId="12" borderId="74" xfId="0" applyNumberFormat="1" applyFont="1" applyFill="1" applyBorder="1" applyAlignment="1">
      <alignment horizontal="center"/>
    </xf>
    <xf numFmtId="2" fontId="17" fillId="0" borderId="18" xfId="0" applyNumberFormat="1" applyFont="1" applyBorder="1" applyAlignment="1">
      <alignment horizontal="center"/>
    </xf>
    <xf numFmtId="2" fontId="17" fillId="12" borderId="18" xfId="0" applyNumberFormat="1" applyFont="1" applyFill="1" applyBorder="1" applyAlignment="1">
      <alignment horizontal="center"/>
    </xf>
    <xf numFmtId="1" fontId="17" fillId="0" borderId="18" xfId="0" applyNumberFormat="1" applyFont="1" applyBorder="1" applyAlignment="1">
      <alignment horizontal="center"/>
    </xf>
    <xf numFmtId="10" fontId="17" fillId="12" borderId="18" xfId="3" applyNumberFormat="1" applyFont="1" applyFill="1" applyBorder="1" applyAlignment="1">
      <alignment horizontal="center"/>
    </xf>
    <xf numFmtId="10" fontId="17" fillId="17" borderId="18" xfId="3" applyNumberFormat="1" applyFont="1" applyFill="1" applyBorder="1" applyAlignment="1">
      <alignment horizontal="center"/>
    </xf>
    <xf numFmtId="9" fontId="0" fillId="17" borderId="7" xfId="3" applyNumberFormat="1" applyFill="1" applyBorder="1" applyAlignment="1">
      <alignment horizontal="center"/>
    </xf>
    <xf numFmtId="0" fontId="0" fillId="17" borderId="17" xfId="3" applyNumberFormat="1" applyFill="1" applyBorder="1" applyAlignment="1">
      <alignment horizontal="center"/>
    </xf>
    <xf numFmtId="9" fontId="0" fillId="17" borderId="13" xfId="3" applyNumberFormat="1" applyFill="1" applyBorder="1" applyAlignment="1">
      <alignment horizontal="center"/>
    </xf>
    <xf numFmtId="0" fontId="0" fillId="17" borderId="19" xfId="3" applyNumberFormat="1" applyFill="1" applyBorder="1" applyAlignment="1">
      <alignment horizontal="center"/>
    </xf>
    <xf numFmtId="0" fontId="3" fillId="0" borderId="0" xfId="6" applyAlignment="1" applyProtection="1"/>
    <xf numFmtId="0" fontId="19" fillId="0" borderId="0" xfId="0" applyFont="1"/>
    <xf numFmtId="0" fontId="17" fillId="17" borderId="8" xfId="3" applyNumberFormat="1" applyFont="1" applyFill="1" applyBorder="1" applyAlignment="1">
      <alignment horizontal="center"/>
    </xf>
    <xf numFmtId="0" fontId="17" fillId="17" borderId="9" xfId="3" applyNumberFormat="1" applyFont="1" applyFill="1" applyBorder="1" applyAlignment="1">
      <alignment horizontal="center"/>
    </xf>
    <xf numFmtId="0" fontId="17" fillId="17" borderId="14" xfId="3" applyNumberFormat="1" applyFont="1" applyFill="1" applyBorder="1" applyAlignment="1">
      <alignment horizontal="center"/>
    </xf>
    <xf numFmtId="0" fontId="17" fillId="17" borderId="15" xfId="3" applyNumberFormat="1" applyFont="1" applyFill="1" applyBorder="1" applyAlignment="1">
      <alignment horizontal="center"/>
    </xf>
    <xf numFmtId="0" fontId="17" fillId="17" borderId="7" xfId="3" applyNumberFormat="1" applyFont="1" applyFill="1" applyBorder="1" applyAlignment="1">
      <alignment horizontal="center"/>
    </xf>
    <xf numFmtId="0" fontId="17" fillId="17" borderId="17" xfId="3" applyNumberFormat="1" applyFont="1" applyFill="1" applyBorder="1" applyAlignment="1">
      <alignment horizontal="center"/>
    </xf>
    <xf numFmtId="0" fontId="17" fillId="17" borderId="13" xfId="3" applyNumberFormat="1" applyFont="1" applyFill="1" applyBorder="1" applyAlignment="1">
      <alignment horizontal="center"/>
    </xf>
    <xf numFmtId="0" fontId="17" fillId="17" borderId="19" xfId="3" applyNumberFormat="1" applyFont="1" applyFill="1" applyBorder="1" applyAlignment="1">
      <alignment horizontal="center"/>
    </xf>
    <xf numFmtId="0" fontId="6" fillId="0" borderId="0" xfId="0" applyFont="1" applyFill="1"/>
    <xf numFmtId="0" fontId="20" fillId="0" borderId="0" xfId="0" applyFont="1" applyFill="1"/>
    <xf numFmtId="9" fontId="20" fillId="0" borderId="0" xfId="3" applyFont="1" applyFill="1"/>
    <xf numFmtId="9" fontId="20" fillId="0" borderId="0" xfId="0" applyNumberFormat="1" applyFont="1" applyFill="1"/>
    <xf numFmtId="0" fontId="21" fillId="10" borderId="4" xfId="0" applyNumberFormat="1" applyFont="1" applyFill="1" applyBorder="1" applyAlignment="1">
      <alignment horizontal="center" vertical="center"/>
    </xf>
    <xf numFmtId="0" fontId="21" fillId="10" borderId="6" xfId="0" applyFont="1" applyFill="1" applyBorder="1" applyAlignment="1">
      <alignment horizontal="center" vertical="center" wrapText="1"/>
    </xf>
    <xf numFmtId="0" fontId="21" fillId="10" borderId="16" xfId="0" applyFont="1" applyFill="1" applyBorder="1" applyAlignment="1">
      <alignment horizontal="center" vertical="center" wrapText="1"/>
    </xf>
    <xf numFmtId="0" fontId="21" fillId="10" borderId="75" xfId="0" applyNumberFormat="1" applyFont="1" applyFill="1" applyBorder="1" applyAlignment="1">
      <alignment horizontal="center" vertical="center"/>
    </xf>
    <xf numFmtId="49" fontId="6" fillId="13" borderId="75" xfId="0" applyNumberFormat="1" applyFont="1" applyFill="1" applyBorder="1" applyAlignment="1">
      <alignment horizontal="center" shrinkToFit="1"/>
    </xf>
    <xf numFmtId="49" fontId="6" fillId="13" borderId="76" xfId="0" applyNumberFormat="1" applyFont="1" applyFill="1" applyBorder="1" applyAlignment="1">
      <alignment horizontal="center" shrinkToFit="1"/>
    </xf>
    <xf numFmtId="49" fontId="6" fillId="13" borderId="77" xfId="0" applyNumberFormat="1" applyFont="1" applyFill="1" applyBorder="1" applyAlignment="1">
      <alignment horizontal="center" shrinkToFit="1"/>
    </xf>
    <xf numFmtId="49" fontId="6" fillId="13" borderId="53" xfId="3" applyNumberFormat="1" applyFont="1" applyFill="1" applyBorder="1" applyAlignment="1" applyProtection="1">
      <alignment horizontal="center" shrinkToFit="1"/>
    </xf>
    <xf numFmtId="0" fontId="21" fillId="10" borderId="78" xfId="0" applyNumberFormat="1" applyFont="1" applyFill="1" applyBorder="1" applyAlignment="1">
      <alignment horizontal="center" vertical="center"/>
    </xf>
    <xf numFmtId="49" fontId="6" fillId="0" borderId="78" xfId="0" applyNumberFormat="1" applyFont="1" applyBorder="1" applyAlignment="1">
      <alignment horizontal="center" shrinkToFit="1"/>
    </xf>
    <xf numFmtId="49" fontId="6" fillId="0" borderId="77" xfId="0" applyNumberFormat="1" applyFont="1" applyBorder="1" applyAlignment="1">
      <alignment horizontal="center" shrinkToFit="1"/>
    </xf>
    <xf numFmtId="49" fontId="6" fillId="0" borderId="53" xfId="3" applyNumberFormat="1" applyFont="1" applyFill="1" applyBorder="1" applyAlignment="1" applyProtection="1">
      <alignment horizontal="center" shrinkToFit="1"/>
    </xf>
    <xf numFmtId="49" fontId="6" fillId="13" borderId="78" xfId="0" applyNumberFormat="1" applyFont="1" applyFill="1" applyBorder="1" applyAlignment="1">
      <alignment horizontal="center" shrinkToFit="1"/>
    </xf>
    <xf numFmtId="0" fontId="21" fillId="10" borderId="79" xfId="0" applyNumberFormat="1" applyFont="1" applyFill="1" applyBorder="1" applyAlignment="1">
      <alignment horizontal="center" vertical="center"/>
    </xf>
    <xf numFmtId="49" fontId="6" fillId="0" borderId="79" xfId="0" applyNumberFormat="1" applyFont="1" applyBorder="1" applyAlignment="1">
      <alignment horizontal="center" shrinkToFit="1"/>
    </xf>
    <xf numFmtId="49" fontId="6" fillId="0" borderId="80" xfId="0" applyNumberFormat="1" applyFont="1" applyBorder="1" applyAlignment="1">
      <alignment horizontal="center" shrinkToFit="1"/>
    </xf>
    <xf numFmtId="49" fontId="6" fillId="0" borderId="81" xfId="3" applyNumberFormat="1" applyFont="1" applyFill="1" applyBorder="1" applyAlignment="1" applyProtection="1">
      <alignment horizontal="center" shrinkToFit="1"/>
    </xf>
    <xf numFmtId="0" fontId="6" fillId="0" borderId="79" xfId="0" applyFont="1" applyBorder="1" applyAlignment="1">
      <alignment horizontal="center" shrinkToFit="1"/>
    </xf>
    <xf numFmtId="0" fontId="6" fillId="0" borderId="80" xfId="0" applyFont="1" applyBorder="1" applyAlignment="1">
      <alignment horizontal="center" shrinkToFit="1"/>
    </xf>
    <xf numFmtId="0" fontId="6" fillId="0" borderId="80" xfId="0" applyNumberFormat="1" applyFont="1" applyBorder="1" applyAlignment="1">
      <alignment horizontal="center" shrinkToFit="1"/>
    </xf>
    <xf numFmtId="0" fontId="6" fillId="0" borderId="81" xfId="3" applyNumberFormat="1" applyFont="1" applyFill="1" applyBorder="1" applyAlignment="1" applyProtection="1">
      <alignment horizontal="center" shrinkToFit="1"/>
    </xf>
    <xf numFmtId="0" fontId="21" fillId="10" borderId="82" xfId="0" applyNumberFormat="1" applyFont="1" applyFill="1" applyBorder="1" applyAlignment="1">
      <alignment horizontal="center" vertical="center"/>
    </xf>
    <xf numFmtId="0" fontId="6" fillId="13" borderId="82" xfId="0" applyFont="1" applyFill="1" applyBorder="1" applyAlignment="1">
      <alignment horizontal="center" shrinkToFit="1"/>
    </xf>
    <xf numFmtId="0" fontId="6" fillId="13" borderId="83" xfId="0" applyFont="1" applyFill="1" applyBorder="1" applyAlignment="1">
      <alignment horizontal="center" shrinkToFit="1"/>
    </xf>
    <xf numFmtId="0" fontId="6" fillId="13" borderId="83" xfId="0" applyNumberFormat="1" applyFont="1" applyFill="1" applyBorder="1" applyAlignment="1">
      <alignment horizontal="center" shrinkToFit="1"/>
    </xf>
    <xf numFmtId="0" fontId="6" fillId="13" borderId="55" xfId="3" applyNumberFormat="1" applyFont="1" applyFill="1" applyBorder="1" applyAlignment="1" applyProtection="1">
      <alignment horizontal="center" shrinkToFit="1"/>
    </xf>
    <xf numFmtId="0" fontId="22" fillId="18" borderId="84" xfId="0" applyFont="1" applyFill="1" applyBorder="1" applyAlignment="1"/>
    <xf numFmtId="0" fontId="22" fillId="18" borderId="11" xfId="0" applyFont="1" applyFill="1" applyBorder="1" applyAlignment="1"/>
    <xf numFmtId="0" fontId="22" fillId="18" borderId="12" xfId="0" applyFont="1" applyFill="1" applyBorder="1"/>
    <xf numFmtId="0" fontId="22" fillId="18" borderId="84" xfId="0" applyFont="1" applyFill="1" applyBorder="1"/>
    <xf numFmtId="0" fontId="23" fillId="12" borderId="12" xfId="6" applyFont="1" applyFill="1" applyBorder="1" applyAlignment="1" applyProtection="1">
      <alignment vertical="top"/>
    </xf>
    <xf numFmtId="0" fontId="6" fillId="12" borderId="12" xfId="0" applyFont="1" applyFill="1" applyBorder="1" applyAlignment="1">
      <alignment vertical="top"/>
    </xf>
    <xf numFmtId="0" fontId="6" fillId="12" borderId="12" xfId="0" applyFont="1" applyFill="1" applyBorder="1" applyAlignment="1">
      <alignment vertical="top" wrapText="1"/>
    </xf>
    <xf numFmtId="0" fontId="24" fillId="12" borderId="12" xfId="6" applyFont="1" applyFill="1" applyBorder="1" applyAlignment="1" applyProtection="1">
      <alignment vertical="top"/>
    </xf>
    <xf numFmtId="0" fontId="6" fillId="12" borderId="84" xfId="0" applyFont="1" applyFill="1" applyBorder="1" applyAlignment="1">
      <alignment vertical="top"/>
    </xf>
    <xf numFmtId="0" fontId="6" fillId="12" borderId="84" xfId="0" applyFont="1" applyFill="1" applyBorder="1" applyAlignment="1">
      <alignment vertical="top" wrapText="1"/>
    </xf>
    <xf numFmtId="0" fontId="6" fillId="12" borderId="11" xfId="0" applyFont="1" applyFill="1" applyBorder="1" applyAlignment="1">
      <alignment vertical="top" wrapText="1"/>
    </xf>
    <xf numFmtId="0" fontId="24" fillId="12" borderId="84" xfId="6" applyFont="1" applyFill="1" applyBorder="1" applyAlignment="1" applyProtection="1">
      <alignment vertical="top"/>
    </xf>
    <xf numFmtId="0" fontId="24" fillId="12" borderId="11" xfId="6" applyFont="1" applyFill="1" applyBorder="1" applyAlignment="1" applyProtection="1">
      <alignment vertical="top"/>
    </xf>
    <xf numFmtId="0" fontId="25" fillId="12" borderId="12" xfId="6" applyFont="1" applyFill="1" applyBorder="1" applyAlignment="1" applyProtection="1">
      <alignment vertical="top"/>
    </xf>
    <xf numFmtId="0" fontId="20" fillId="0" borderId="0" xfId="0" applyFont="1" applyFill="1" quotePrefix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alculation 2" xfId="49"/>
    <cellStyle name="Input 2" xfId="50"/>
    <cellStyle name="Note 2" xfId="51"/>
    <cellStyle name="Output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DB843D"/>
      <rgbColor rgb="00FF00FF"/>
      <rgbColor rgb="0000FFFF"/>
      <rgbColor rgb="00E46C0A"/>
      <rgbColor rgb="00008000"/>
      <rgbColor rgb="00000080"/>
      <rgbColor rgb="0077933C"/>
      <rgbColor rgb="00800080"/>
      <rgbColor rgb="0031859C"/>
      <rgbColor rgb="00C0C0C0"/>
      <rgbColor rgb="00808080"/>
      <rgbColor rgb="0093A9CF"/>
      <rgbColor rgb="00AA464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4198AF"/>
      <rgbColor rgb="000000FF"/>
      <rgbColor rgb="004F81BD"/>
      <rgbColor rgb="00CCFFFF"/>
      <rgbColor rgb="00CCFFCC"/>
      <rgbColor rgb="00FFFF99"/>
      <rgbColor rgb="0099CCFF"/>
      <rgbColor rgb="00FF99CC"/>
      <rgbColor rgb="00CC99FF"/>
      <rgbColor rgb="00FFCC99"/>
      <rgbColor rgb="004572A7"/>
      <rgbColor rgb="0033CCCC"/>
      <rgbColor rgb="0089A54E"/>
      <rgbColor rgb="00FFCC00"/>
      <rgbColor rgb="00FF9900"/>
      <rgbColor rgb="00FF6600"/>
      <rgbColor rgb="0071588F"/>
      <rgbColor rgb="00969696"/>
      <rgbColor rgb="00003366"/>
      <rgbColor rgb="00339966"/>
      <rgbColor rgb="00003300"/>
      <rgbColor rgb="00632523"/>
      <rgbColor rgb="00993300"/>
      <rgbColor rgb="00604A7B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0.218390804597701</c:v>
                </c:pt>
                <c:pt idx="4">
                  <c:v>0.586206896551724</c:v>
                </c:pt>
                <c:pt idx="5">
                  <c:v>0.149425287356322</c:v>
                </c:pt>
                <c:pt idx="6">
                  <c:v>0</c:v>
                </c:pt>
                <c:pt idx="7">
                  <c:v>0.0114942528735632</c:v>
                </c:pt>
                <c:pt idx="8">
                  <c:v>0</c:v>
                </c:pt>
                <c:pt idx="9">
                  <c:v>0.0114942528735632</c:v>
                </c:pt>
                <c:pt idx="10">
                  <c:v>0</c:v>
                </c:pt>
                <c:pt idx="11">
                  <c:v>0.0114942528735632</c:v>
                </c:pt>
                <c:pt idx="12">
                  <c:v>0.0114942528735632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0.0227272727272727</c:v>
                </c:pt>
                <c:pt idx="8">
                  <c:v>0.181818181818182</c:v>
                </c:pt>
                <c:pt idx="9">
                  <c:v>0.215909090909091</c:v>
                </c:pt>
                <c:pt idx="10">
                  <c:v>0.340909090909091</c:v>
                </c:pt>
                <c:pt idx="11">
                  <c:v>0.147727272727273</c:v>
                </c:pt>
                <c:pt idx="12">
                  <c:v>0.0227272727272727</c:v>
                </c:pt>
                <c:pt idx="13">
                  <c:v>0.0113636363636364</c:v>
                </c:pt>
                <c:pt idx="14">
                  <c:v>0.0113636363636364</c:v>
                </c:pt>
                <c:pt idx="15">
                  <c:v>0</c:v>
                </c:pt>
                <c:pt idx="16">
                  <c:v>0.0227272727272727</c:v>
                </c:pt>
                <c:pt idx="17">
                  <c:v>0</c:v>
                </c:pt>
                <c:pt idx="18">
                  <c:v>0.0113636363636364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0.0113636363636364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Summary'!$AN$77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1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8f127a6-818a-4386-ab15-603760192522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0.244444444444444</c:v>
                </c:pt>
                <c:pt idx="4">
                  <c:v>0.566666666666667</c:v>
                </c:pt>
                <c:pt idx="5">
                  <c:v>0.1</c:v>
                </c:pt>
                <c:pt idx="6">
                  <c:v>0.0111111111111111</c:v>
                </c:pt>
                <c:pt idx="7">
                  <c:v>0.0222222222222222</c:v>
                </c:pt>
                <c:pt idx="8">
                  <c:v>0.0333333333333333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0.0111111111111111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0.0111111111111111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0.0112359550561798</c:v>
                </c:pt>
                <c:pt idx="8">
                  <c:v>0.179775280898876</c:v>
                </c:pt>
                <c:pt idx="9">
                  <c:v>0.168539325842697</c:v>
                </c:pt>
                <c:pt idx="10">
                  <c:v>0.415730337078652</c:v>
                </c:pt>
                <c:pt idx="11">
                  <c:v>0.0786516853932584</c:v>
                </c:pt>
                <c:pt idx="12">
                  <c:v>0.0224719101123595</c:v>
                </c:pt>
                <c:pt idx="13">
                  <c:v>0.0337078651685393</c:v>
                </c:pt>
                <c:pt idx="14">
                  <c:v>0.0224719101123595</c:v>
                </c:pt>
                <c:pt idx="15">
                  <c:v>0</c:v>
                </c:pt>
                <c:pt idx="16">
                  <c:v>0.0112359550561798</c:v>
                </c:pt>
                <c:pt idx="17">
                  <c:v>0.0112359550561798</c:v>
                </c:pt>
                <c:pt idx="18">
                  <c:v>0</c:v>
                </c:pt>
                <c:pt idx="19">
                  <c:v>0.0112359550561798</c:v>
                </c:pt>
                <c:pt idx="20">
                  <c:v>0.0112359550561798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0.0112359550561798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0.0112359550561798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Summary'!$AT$77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a882e40d-0a78-4d74-b5b3-c07dfd25ccdd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Downlink MOS Distribution</a:t>
            </a:r>
            <a:endParaRPr sz="1800" b="1"/>
          </a:p>
        </c:rich>
      </c:tx>
      <c:layout>
        <c:manualLayout>
          <c:xMode val="edge"/>
          <c:yMode val="edge"/>
          <c:x val="0.349838536514594"/>
          <c:y val="0.0295358649789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381927194278"/>
          <c:y val="0.131517798269665"/>
          <c:w val="0.805172383591986"/>
          <c:h val="0.443583507757733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Summary'!$AO$76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Summary'!$AO$109:$AO$138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Summary'!$AP$76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Summary'!$AP$109:$AP$138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Summary'!$AQ$76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Summary'!$AQ$109:$AQ$138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0.244444444444444</c:v>
                </c:pt>
                <c:pt idx="4">
                  <c:v>0.566666666666667</c:v>
                </c:pt>
                <c:pt idx="5">
                  <c:v>0.1</c:v>
                </c:pt>
                <c:pt idx="6">
                  <c:v>0.0111111111111111</c:v>
                </c:pt>
                <c:pt idx="7">
                  <c:v>0.0222222222222222</c:v>
                </c:pt>
                <c:pt idx="8">
                  <c:v>0.0333333333333333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0.0111111111111111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0.0111111111111111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Summary'!$AR$76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Summary'!$AR$109:$AR$138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Summary'!$AS$76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Summary'!$AS$109:$AS$138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0.0112359550561798</c:v>
                </c:pt>
                <c:pt idx="8">
                  <c:v>0.179775280898876</c:v>
                </c:pt>
                <c:pt idx="9">
                  <c:v>0.168539325842697</c:v>
                </c:pt>
                <c:pt idx="10">
                  <c:v>0.415730337078652</c:v>
                </c:pt>
                <c:pt idx="11">
                  <c:v>0.0786516853932584</c:v>
                </c:pt>
                <c:pt idx="12">
                  <c:v>0.0224719101123595</c:v>
                </c:pt>
                <c:pt idx="13">
                  <c:v>0.0337078651685393</c:v>
                </c:pt>
                <c:pt idx="14">
                  <c:v>0.0224719101123595</c:v>
                </c:pt>
                <c:pt idx="15">
                  <c:v>0</c:v>
                </c:pt>
                <c:pt idx="16">
                  <c:v>0.0112359550561798</c:v>
                </c:pt>
                <c:pt idx="17">
                  <c:v>0.0112359550561798</c:v>
                </c:pt>
                <c:pt idx="18">
                  <c:v>0</c:v>
                </c:pt>
                <c:pt idx="19">
                  <c:v>0.0112359550561798</c:v>
                </c:pt>
                <c:pt idx="20">
                  <c:v>0.0112359550561798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0.0112359550561798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0.0112359550561798</c:v>
                </c:pt>
                <c:pt idx="29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Summary'!$AT$76</c:f>
              <c:strCache>
                <c:ptCount val="1"/>
                <c:pt idx="0">
                  <c:v> DL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Summary'!$AT$109:$AT$138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5999894485551"/>
              <c:y val="0.909091996411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856539917435"/>
              <c:y val="0.191387753745972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70af652-d754-4065-8032-7c6c309da371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Uplink MOS Distribution</a:t>
            </a:r>
            <a:endParaRPr sz="1800" b="1"/>
          </a:p>
        </c:rich>
      </c:tx>
      <c:layout>
        <c:manualLayout>
          <c:xMode val="edge"/>
          <c:yMode val="edge"/>
          <c:x val="0.365984885055207"/>
          <c:y val="0.030303030303030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8287136538601"/>
          <c:y val="0.131013661260833"/>
          <c:w val="0.797853250044508"/>
          <c:h val="0.471295421405658"/>
        </c:manualLayout>
      </c:layout>
      <c:lineChart>
        <c:grouping val="standard"/>
        <c:varyColors val="0"/>
        <c:ser>
          <c:idx val="0"/>
          <c:order val="0"/>
          <c:tx>
            <c:strRef>
              <c:f>'Voice Quality Summary'!$AI$76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Summary'!$AI$109:$AI$138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'Voice Quality Summary'!$AJ$76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Summary'!$AJ$109:$AJ$138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'Voice Quality Summary'!$AK$76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Summary'!$AK$109:$AK$138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0.218390804597701</c:v>
                </c:pt>
                <c:pt idx="4">
                  <c:v>0.586206896551724</c:v>
                </c:pt>
                <c:pt idx="5">
                  <c:v>0.149425287356322</c:v>
                </c:pt>
                <c:pt idx="6">
                  <c:v>0</c:v>
                </c:pt>
                <c:pt idx="7">
                  <c:v>0.0114942528735632</c:v>
                </c:pt>
                <c:pt idx="8">
                  <c:v>0</c:v>
                </c:pt>
                <c:pt idx="9">
                  <c:v>0.0114942528735632</c:v>
                </c:pt>
                <c:pt idx="10">
                  <c:v>0</c:v>
                </c:pt>
                <c:pt idx="11">
                  <c:v>0.0114942528735632</c:v>
                </c:pt>
                <c:pt idx="12">
                  <c:v>0.0114942528735632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'Voice Quality Summary'!$AL$76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Summary'!$AL$109:$AL$138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1"/>
        </c:ser>
        <c:ser>
          <c:idx val="4"/>
          <c:order val="4"/>
          <c:tx>
            <c:strRef>
              <c:f>'Voice Quality Summary'!$AM$76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Summary'!$AM$109:$AM$138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0.0227272727272727</c:v>
                </c:pt>
                <c:pt idx="8">
                  <c:v>0.181818181818182</c:v>
                </c:pt>
                <c:pt idx="9">
                  <c:v>0.215909090909091</c:v>
                </c:pt>
                <c:pt idx="10">
                  <c:v>0.340909090909091</c:v>
                </c:pt>
                <c:pt idx="11">
                  <c:v>0.147727272727273</c:v>
                </c:pt>
                <c:pt idx="12">
                  <c:v>0.0227272727272727</c:v>
                </c:pt>
                <c:pt idx="13">
                  <c:v>0.0113636363636364</c:v>
                </c:pt>
                <c:pt idx="14">
                  <c:v>0.0113636363636364</c:v>
                </c:pt>
                <c:pt idx="15">
                  <c:v>0</c:v>
                </c:pt>
                <c:pt idx="16">
                  <c:v>0.0227272727272727</c:v>
                </c:pt>
                <c:pt idx="17">
                  <c:v>0</c:v>
                </c:pt>
                <c:pt idx="18">
                  <c:v>0.0113636363636364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0.0113636363636364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'Voice Quality Summary'!$AN$76</c:f>
              <c:strCache>
                <c:ptCount val="1"/>
                <c:pt idx="0">
                  <c:v> UL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'Voice Quality Summary'!$AH$109:$AH$138</c:f>
              <c:strCache>
                <c:ptCount val="30"/>
                <c:pt idx="0">
                  <c:v>4.8+</c:v>
                </c:pt>
                <c:pt idx="1">
                  <c:v>4.7-4.8</c:v>
                </c:pt>
                <c:pt idx="2">
                  <c:v>4.6-4.7</c:v>
                </c:pt>
                <c:pt idx="3">
                  <c:v>4.5-4.6</c:v>
                </c:pt>
                <c:pt idx="4">
                  <c:v>4.4-4.5</c:v>
                </c:pt>
                <c:pt idx="5">
                  <c:v>4.3-4.4</c:v>
                </c:pt>
                <c:pt idx="6">
                  <c:v>4.2-4.3</c:v>
                </c:pt>
                <c:pt idx="7">
                  <c:v>4.1-4.2</c:v>
                </c:pt>
                <c:pt idx="8">
                  <c:v>4.0-4.1</c:v>
                </c:pt>
                <c:pt idx="9">
                  <c:v>3.9-4.0</c:v>
                </c:pt>
                <c:pt idx="10">
                  <c:v>3.9-3.8</c:v>
                </c:pt>
                <c:pt idx="11">
                  <c:v>3.8-3.7</c:v>
                </c:pt>
                <c:pt idx="12">
                  <c:v>3.7-3.6</c:v>
                </c:pt>
                <c:pt idx="13">
                  <c:v>3.6-3.5</c:v>
                </c:pt>
                <c:pt idx="14">
                  <c:v>3.5-3.4</c:v>
                </c:pt>
                <c:pt idx="15">
                  <c:v>3.4-3.3</c:v>
                </c:pt>
                <c:pt idx="16">
                  <c:v>3.3-3.2</c:v>
                </c:pt>
                <c:pt idx="17">
                  <c:v>3.2-3.1</c:v>
                </c:pt>
                <c:pt idx="18">
                  <c:v>3.1-3.0</c:v>
                </c:pt>
                <c:pt idx="19">
                  <c:v>3.0-2.9</c:v>
                </c:pt>
                <c:pt idx="20">
                  <c:v>2.9-2.8</c:v>
                </c:pt>
                <c:pt idx="21">
                  <c:v>2.8-2.7</c:v>
                </c:pt>
                <c:pt idx="22">
                  <c:v>2.7-2.6</c:v>
                </c:pt>
                <c:pt idx="23">
                  <c:v>2.6-2.5</c:v>
                </c:pt>
                <c:pt idx="24">
                  <c:v>2.5-2.4</c:v>
                </c:pt>
                <c:pt idx="25">
                  <c:v>2.4-2.3</c:v>
                </c:pt>
                <c:pt idx="26">
                  <c:v>2.3-2.2</c:v>
                </c:pt>
                <c:pt idx="27">
                  <c:v>2.2-2.1</c:v>
                </c:pt>
                <c:pt idx="28">
                  <c:v>2.1-2.0</c:v>
                </c:pt>
                <c:pt idx="29">
                  <c:v>&lt;2.0</c:v>
                </c:pt>
              </c:strCache>
            </c:strRef>
          </c:cat>
          <c:val>
            <c:numRef>
              <c:f>'Voice Quality Summary'!$AN$109:$AN$138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1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496575897862021"/>
              <c:y val="0.909307881969299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0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/>
                  <a:t>Percentage of Values in MOS Range</a:t>
                </a:r>
                <a:endParaRPr sz="1000" b="1"/>
              </a:p>
            </c:rich>
          </c:tx>
          <c:layout>
            <c:manualLayout>
              <c:xMode val="edge"/>
              <c:yMode val="edge"/>
              <c:x val="0.0182648676453136"/>
              <c:y val="0.19093104271057"/>
            </c:manualLayout>
          </c:layout>
          <c:overlay val="0"/>
          <c:spPr>
            <a:noFill/>
            <a:ln w="25400">
              <a:noFill/>
            </a:ln>
          </c:spPr>
        </c:title>
        <c:majorTickMark val="cross"/>
        <c:minorTickMark val="none"/>
        <c:tickLblPos val="nextTo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midCat"/>
      </c:valAx>
      <c:dTable>
        <c:showHorzBorder val="1"/>
        <c:showVertBorder val="1"/>
        <c:showOutline val="1"/>
        <c:showKeys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</c:dTable>
      <c:spPr>
        <a:noFill/>
        <a:ln w="25400">
          <a:noFill/>
        </a:ln>
      </c:spPr>
    </c:plotArea>
    <c:legend>
      <c:legendPos val="tr"/>
      <c:layout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2a5f6816-0a3e-4b64-9953-53584f1340af}"/>
      </c:ext>
    </c:extLst>
  </c:chart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  <a:r>
              <a:rPr sz="1800" b="1"/>
              <a:t>Delay Measurement PDF</a:t>
            </a:r>
            <a:endParaRPr sz="1800" b="1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'Delay Performance Summary'!$C$8</c:f>
              <c:strCache>
                <c:ptCount val="1"/>
                <c:pt idx="0">
                  <c:v>Channel 3 to Channel 4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Summary'!$H$67:$H$86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'Delay Performance Summary'!$D$8</c:f>
              <c:strCache>
                <c:ptCount val="1"/>
                <c:pt idx="0">
                  <c:v>Channel 4 to Channel 3</c:v>
                </c:pt>
              </c:strCache>
            </c:strRef>
          </c:tx>
          <c:invertIfNegative val="0"/>
          <c:dLbls>
            <c:delete val="1"/>
          </c:dLbls>
          <c:cat>
            <c:strRef>
              <c:f>'Delay Performance Summary'!$G$67:$G$86</c:f>
              <c:strCache>
                <c:ptCount val="20"/>
                <c:pt idx="0">
                  <c:v>0.950-1</c:v>
                </c:pt>
                <c:pt idx="1">
                  <c:v>0.900-0.950</c:v>
                </c:pt>
                <c:pt idx="2">
                  <c:v>0.850-0.900</c:v>
                </c:pt>
                <c:pt idx="3">
                  <c:v>0.800-0.850</c:v>
                </c:pt>
                <c:pt idx="4">
                  <c:v>0.750-0.800</c:v>
                </c:pt>
                <c:pt idx="5">
                  <c:v>0.700-0.750</c:v>
                </c:pt>
                <c:pt idx="6">
                  <c:v>0.650-0.700</c:v>
                </c:pt>
                <c:pt idx="7">
                  <c:v>0.600-0.650</c:v>
                </c:pt>
                <c:pt idx="8">
                  <c:v>0.550-0.600</c:v>
                </c:pt>
                <c:pt idx="9">
                  <c:v>0.500-0.550</c:v>
                </c:pt>
                <c:pt idx="10">
                  <c:v>0.450-0.500</c:v>
                </c:pt>
                <c:pt idx="11">
                  <c:v>0.400-0.450</c:v>
                </c:pt>
                <c:pt idx="12">
                  <c:v>0.350-0.400</c:v>
                </c:pt>
                <c:pt idx="13">
                  <c:v>0.300-0.350</c:v>
                </c:pt>
                <c:pt idx="14">
                  <c:v>0.250-0.300</c:v>
                </c:pt>
                <c:pt idx="15">
                  <c:v>0.200-0.250</c:v>
                </c:pt>
                <c:pt idx="16">
                  <c:v>0.150-0.200</c:v>
                </c:pt>
                <c:pt idx="17">
                  <c:v>0.10-0.150</c:v>
                </c:pt>
                <c:pt idx="18">
                  <c:v>0.05-0.10</c:v>
                </c:pt>
                <c:pt idx="19">
                  <c:v>0-0.05</c:v>
                </c:pt>
              </c:strCache>
            </c:strRef>
          </c:cat>
          <c:val>
            <c:numRef>
              <c:f>'Delay Performance Summary'!$I$67:$I$86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5"/>
        <c:axId val="0"/>
        <c:axId val="1"/>
      </c:barChart>
      <c:catAx>
        <c:axId val="0"/>
        <c:scaling>
          <c:orientation val="maxMin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Delay (s)</a:t>
                </a:r>
                <a:endParaRPr sz="1000" b="1"/>
              </a:p>
            </c:rich>
          </c:tx>
          <c:layout/>
          <c:overlay val="0"/>
        </c:title>
        <c:majorTickMark val="cross"/>
        <c:minorTickMark val="none"/>
        <c:tickLblPos val="nextTo"/>
        <c:spPr>
          <a:ln w="15875" cap="sq" cmpd="sng" algn="ctr">
            <a:solidFill>
              <a:schemeClr val="lt1">
                <a:lumMod val="50000"/>
              </a:schemeClr>
            </a:solidFill>
            <a:prstDash val="solid"/>
            <a:round/>
          </a:ln>
        </c:spPr>
        <c:txPr>
          <a:bodyPr rot="-540000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000" b="1" i="0" u="none" strike="noStrike" kern="1200" baseline="0">
                    <a:solidFill>
                      <a:schemeClr val="tx1"/>
                    </a:solidFill>
                    <a:latin typeface="Arial" panose="020B0604020202020204"/>
                    <a:ea typeface="+mn-ea"/>
                    <a:cs typeface="+mn-cs"/>
                  </a:defRPr>
                </a:pPr>
                <a:r>
                  <a:rPr sz="1000" b="1"/>
                  <a:t>Percent (%)</a:t>
                </a:r>
                <a:endParaRPr sz="1000" b="1"/>
              </a:p>
            </c:rich>
          </c:tx>
          <c:layout/>
          <c:overlay val="0"/>
        </c:title>
        <c:numFmt formatCode="0%" sourceLinked="0"/>
        <c:majorTickMark val="none"/>
        <c:minorTickMark val="none"/>
        <c:tickLblPos val="nextTo"/>
        <c:spPr>
          <a:ln w="9525" cap="flat" cmpd="sng" algn="ctr">
            <a:noFill/>
            <a:prstDash val="solid"/>
            <a:round/>
          </a:ln>
        </c:spPr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max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  <c:spPr>
        <a:ln>
          <a:solidFill>
            <a:schemeClr val="dk1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Arial" panose="020B0604020202020204"/>
              <a:ea typeface="+mn-ea"/>
              <a:cs typeface="+mn-cs"/>
            </a:defRPr>
          </a:pPr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7e594b01-7cb7-412a-b540-15c938375e0f}"/>
      </c:ext>
    </c:extLst>
  </c:chart>
  <c:txPr>
    <a:bodyPr/>
    <a:lstStyle/>
    <a:p>
      <a:pPr>
        <a:defRPr lang="zh-CN">
          <a:latin typeface="Arial" panose="020B0604020202020204"/>
        </a:defRPr>
      </a:pPr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CP_Calculations!$C$25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0"/>
          <c:order val="1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3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</c:plotArea>
    <c:plotVisOnly val="0"/>
    <c:dispBlanksAs val="gap"/>
    <c:showDLblsOverMax val="0"/>
    <c:extLst>
      <c:ext uri="{0b15fc19-7d7d-44ad-8c2d-2c3a37ce22c3}">
        <chartProps xmlns="https://web.wps.cn/et/2018/main" chartId="{ec5d3197-eb3b-430b-a287-5c3f6f49a005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80221004020067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CP_Calculations!$C$9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CP_Calculations!$D$9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CP_Calculations!$D$10:$D$15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CP_Calculations!$F$10:$F$15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CP_Calculations!$E$9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CP_Calculations!$C$10:$C$15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CP_Calculations!$E$10:$E$15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7295d03-6e43-4425-ae73-0a4888c0f72c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Initiation Failures by Device</a:t>
            </a:r>
            <a:endParaRPr sz="1800" b="1"/>
          </a:p>
        </c:rich>
      </c:tx>
      <c:layout>
        <c:manualLayout>
          <c:xMode val="edge"/>
          <c:yMode val="edge"/>
          <c:x val="0.332963620053822"/>
          <c:y val="0.035947579723266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57880016956958"/>
          <c:y val="0.251634789990522"/>
          <c:w val="0.702006712827264"/>
          <c:h val="0.6143810456911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CP_Calculations!$K$9</c:f>
              <c:strCache>
                <c:ptCount val="1"/>
                <c:pt idx="0">
                  <c:v>Device Tested</c:v>
                </c:pt>
              </c:strCache>
            </c:strRef>
          </c:tx>
          <c:spPr>
            <a:solidFill>
              <a:srgbClr val="4F81BD"/>
            </a:solidFill>
          </c:spPr>
          <c:invertIfNegative val="0"/>
          <c:dLbls>
            <c:delete val="1"/>
          </c:dLbls>
          <c:val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stockChart>
        <c:ser>
          <c:idx val="0"/>
          <c:order val="1"/>
          <c:tx>
            <c:strRef>
              <c:f>CP_Calculations!$L$9</c:f>
              <c:strCache>
                <c:ptCount val="1"/>
                <c:pt idx="0">
                  <c:v>% Failed Initiations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CP_Calculations!$L$10:$L$15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CP_Calculations!$N$9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CP_Calculations!$N$10:$N$15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CP_Calculations!$M$9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CP_Calculations!$K$10:$K$15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CP_Calculations!$M$10:$M$15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axId val="0"/>
        <c:axId val="1"/>
      </c:stock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Initiation Failures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all Connection Attempts)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61891956380148"/>
              <c:y val="0.19777588777012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ccd65721-a4c8-4c91-b549-15c0c1f046c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71304733004092"/>
          <c:y val="0.035947798191892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6785792136906"/>
          <c:y val="0.251634789990522"/>
          <c:w val="0.690478197306889"/>
          <c:h val="0.614381045691144"/>
        </c:manualLayout>
      </c:layout>
      <c:lineChart>
        <c:grouping val="standar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3"/>
          <c:tx>
            <c:strRef>
              <c:f>CP_Calculations!$M$26</c:f>
              <c:strCache>
                <c:ptCount val="1"/>
                <c:pt idx="0">
                  <c:v>0.00%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Dropped Calls</a:t>
                </a:r>
                <a:endParaRPr sz="8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>
                    <a:latin typeface="Arial" panose="020B0604020202020204"/>
                  </a:rPr>
                  <a:t>(as the % of Successful Initiations)</a:t>
                </a:r>
                <a:endParaRPr sz="8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8702223290795"/>
              <c:y val="0.194259259259259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noFill/>
      </c:spPr>
    </c:plotArea>
    <c:plotVisOnly val="0"/>
    <c:dispBlanksAs val="gap"/>
    <c:showDLblsOverMax val="0"/>
    <c:extLst>
      <c:ext uri="{0b15fc19-7d7d-44ad-8c2d-2c3a37ce22c3}">
        <chartProps xmlns="https://web.wps.cn/et/2018/main" chartId="{a0f6b6cb-d6cb-4eee-9ff5-0081f98d7ee2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Initiation'!$L$8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Initiation'!$L$9:$L$14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Initiation'!$K$8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Initiation'!$K$9:$K$14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Initiation'!$J$8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Initiation'!$J$9:$J$14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Initiation'!$I$8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Initiation'!$I$9:$I$14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Initiation'!$H$8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Initiation'!$H$9:$H$14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Initiation'!$G$8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Initiation'!$G$9:$G$14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Initiation'!$F$8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Initiation'!$F$9:$F$14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0399ba0c-8639-48ec-8042-bd54f65ab4e6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Initiation'!$D$8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Initiation'!$D$9:$D$14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efcd50f-d062-4ba2-b808-e4da25c49f68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Call Initiation Performance by Device</a:t>
            </a:r>
            <a:endParaRPr sz="1800" b="1"/>
          </a:p>
        </c:rich>
      </c:tx>
      <c:layout>
        <c:manualLayout>
          <c:xMode val="edge"/>
          <c:yMode val="edge"/>
          <c:x val="0.172382731004778"/>
          <c:y val="0.0380621913786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66980320194"/>
          <c:y val="0.239908091073395"/>
          <c:w val="0.661112860892388"/>
          <c:h val="0.608997629621565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'Call Initiation'!$AA$8</c:f>
              <c:strCache>
                <c:ptCount val="1"/>
                <c:pt idx="0">
                  <c:v>Fast
Busy</c:v>
                </c:pt>
              </c:strCache>
            </c:strRef>
          </c:tx>
          <c:spPr>
            <a:solidFill>
              <a:srgbClr val="93A9C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Initiation'!$AA$9:$AA$14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'Call Initiation'!$Z$8</c:f>
              <c:strCache>
                <c:ptCount val="1"/>
                <c:pt idx="0">
                  <c:v>Busy</c:v>
                </c:pt>
              </c:strCache>
            </c:strRef>
          </c:tx>
          <c:spPr>
            <a:solidFill>
              <a:srgbClr val="DB843D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Initiation'!$Z$9:$Z$14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'Call Initiation'!$Y$8</c:f>
              <c:strCache>
                <c:ptCount val="1"/>
                <c:pt idx="0">
                  <c:v>Voicemail</c:v>
                </c:pt>
              </c:strCache>
            </c:strRef>
          </c:tx>
          <c:spPr>
            <a:solidFill>
              <a:srgbClr val="4198A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Initiation'!$Y$9:$Y$14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'Call Initiation'!$X$8</c:f>
              <c:strCache>
                <c:ptCount val="1"/>
                <c:pt idx="0">
                  <c:v>Access
Timeout</c:v>
                </c:pt>
              </c:strCache>
            </c:strRef>
          </c:tx>
          <c:spPr>
            <a:solidFill>
              <a:srgbClr val="71588F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Initiation'!$X$9:$X$14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'Call Initiation'!$W$8</c:f>
              <c:strCache>
                <c:ptCount val="1"/>
                <c:pt idx="0">
                  <c:v>No
Service</c:v>
                </c:pt>
              </c:strCache>
            </c:strRef>
          </c:tx>
          <c:spPr>
            <a:solidFill>
              <a:srgbClr val="89A54E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Initiation'!$W$9:$W$14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5"/>
          <c:order val="5"/>
          <c:tx>
            <c:strRef>
              <c:f>'Call Initiation'!$V$8</c:f>
              <c:strCache>
                <c:ptCount val="1"/>
                <c:pt idx="0">
                  <c:v>Failed
Attempts</c:v>
                </c:pt>
              </c:strCache>
            </c:strRef>
          </c:tx>
          <c:spPr>
            <a:solidFill>
              <a:srgbClr val="AA4643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Initiation'!$V$9:$V$14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6"/>
          <c:order val="6"/>
          <c:tx>
            <c:strRef>
              <c:f>'Call Initiation'!$U$8</c:f>
              <c:strCache>
                <c:ptCount val="1"/>
                <c:pt idx="0">
                  <c:v>Successful
Initiations</c:v>
                </c:pt>
              </c:strCache>
            </c:strRef>
          </c:tx>
          <c:spPr>
            <a:solidFill>
              <a:srgbClr val="4572A7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Initiation'!$U$9:$U$14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/>
      <c:overlay val="0"/>
      <c:spPr>
        <a:noFill/>
        <a:ln w="12700">
          <a:solidFill>
            <a:srgbClr val="000000"/>
          </a:solidFill>
        </a:ln>
      </c:spPr>
      <c:txPr>
        <a:bodyPr rot="0" spcFirstLastPara="0" vertOverflow="ellipsis" vert="horz" wrap="square" anchor="ctr" anchorCtr="1"/>
        <a:lstStyle/>
        <a:p>
          <a:pPr>
            <a:defRPr lang="zh-CN" sz="8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</a:p>
      </c:txPr>
    </c:legend>
    <c:plotVisOnly val="0"/>
    <c:dispBlanksAs val="gap"/>
    <c:showDLblsOverMax val="0"/>
    <c:extLst>
      <c:ext uri="{0b15fc19-7d7d-44ad-8c2d-2c3a37ce22c3}">
        <chartProps xmlns="https://web.wps.cn/et/2018/main" chartId="{f436a89e-811d-4a3d-9845-9fb253e47e0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44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Setup Time by Device</a:t>
            </a:r>
            <a:endParaRPr sz="1800" b="1"/>
          </a:p>
        </c:rich>
      </c:tx>
      <c:layout>
        <c:manualLayout>
          <c:xMode val="edge"/>
          <c:yMode val="edge"/>
          <c:x val="0.311107459882121"/>
          <c:y val="0.0455062571103527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713375796182"/>
          <c:y val="0.230325167687372"/>
          <c:w val="0.770700636942689"/>
          <c:h val="0.613427384076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'Call Initiation'!$S$8</c:f>
              <c:strCache>
                <c:ptCount val="1"/>
                <c:pt idx="0">
                  <c:v>Mean Setup
Time (s) </c:v>
                </c:pt>
              </c:strCache>
            </c:strRef>
          </c:tx>
          <c:spPr>
            <a:solidFill>
              <a:srgbClr val="E46C0A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'Call Initiation'!$S$9:$S$14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2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200" b="1"/>
                  <a:t>Mean Setup Time (s)</a:t>
                </a:r>
                <a:endParaRPr sz="1200" b="1"/>
              </a:p>
            </c:rich>
          </c:tx>
          <c:layout>
            <c:manualLayout>
              <c:xMode val="edge"/>
              <c:yMode val="edge"/>
              <c:x val="0.00349038894410044"/>
              <c:y val="0.302665340893822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12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793a106-79e5-4f5a-9d74-0b28fbc921de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2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CP_Calculations!$D$26:$D$31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CP_Calculations!$E$25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CP_Calculations!$E$26:$E$31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CP_Calculations!$F$25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CP_Calculations!$C$26:$C$31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CP_Calculations!$F$26:$F$31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0ca118e9-d76c-4cff-a2f2-ce202e670c6f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Dropped Calls by Device</a:t>
            </a:r>
            <a:endParaRPr sz="1800" b="1"/>
          </a:p>
        </c:rich>
      </c:tx>
      <c:layout>
        <c:manualLayout>
          <c:xMode val="edge"/>
          <c:yMode val="edge"/>
          <c:x val="0.321739586899469"/>
          <c:y val="0.033519553072625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5257883004351"/>
          <c:y val="0.229050591734942"/>
          <c:w val="0.824453530423423"/>
          <c:h val="0.656425476313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CP_Calculations!$L$25</c:f>
              <c:strCache>
                <c:ptCount val="1"/>
                <c:pt idx="0">
                  <c:v>% Dropped Calls</c:v>
                </c:pt>
              </c:strCache>
            </c:strRef>
          </c:tx>
          <c:spPr>
            <a:solidFill>
              <a:srgbClr val="632523"/>
            </a:solidFill>
          </c:spPr>
          <c:invertIfNegative val="0"/>
          <c:dLbls>
            <c:delete val="1"/>
          </c:dLbls>
          <c:val>
            <c:numRef>
              <c:f>CP_Calculations!$L$26:$L$31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0"/>
          <c:order val="1"/>
          <c:tx>
            <c:strRef>
              <c:f>CP_Calculations!$M$25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CP_Calculations!$M$26:$M$31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CP_Calculations!$N$25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CP_Calculations!$K$26:$K$31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CP_Calculations!$N$26:$N$31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title>
          <c:tx>
            <c:rich>
              <a:bodyPr rot="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100" b="1"/>
                  <a:t>Test Device</a:t>
                </a:r>
                <a:endParaRPr sz="1100" b="1"/>
              </a:p>
            </c:rich>
          </c:tx>
          <c:layout/>
          <c:overlay val="0"/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Dropped Calls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Successful Initiations)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231884057971014"/>
              <c:y val="0.27095001392983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670ef3d4-2186-4310-94c7-717216fc5785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Audio Verification Failures By Device</a:t>
            </a:r>
            <a:endParaRPr sz="1800" b="1"/>
          </a:p>
        </c:rich>
      </c:tx>
      <c:layout>
        <c:manualLayout>
          <c:xMode val="edge"/>
          <c:yMode val="edge"/>
          <c:x val="0.223878890138733"/>
          <c:y val="0.0471976401179941"/>
        </c:manualLayout>
      </c:layout>
      <c:overlay val="1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232076868315"/>
          <c:y val="0.229050591734942"/>
          <c:w val="0.843479454652761"/>
          <c:h val="0.6564254763135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CP_Calculations!$D$33</c:f>
              <c:strCache>
                <c:ptCount val="1"/>
                <c:pt idx="0">
                  <c:v>% Failed Audio Verification</c:v>
                </c:pt>
              </c:strCache>
            </c:strRef>
          </c:tx>
          <c:spPr>
            <a:solidFill>
              <a:srgbClr val="DADF21"/>
            </a:solidFill>
            <a:ln w="28575">
              <a:noFill/>
            </a:ln>
          </c:spPr>
          <c:invertIfNegative val="0"/>
          <c:dLbls>
            <c:delete val="1"/>
          </c:dLbls>
          <c:val>
            <c:numRef>
              <c:f>CP_Calculations!$D$34:$D$39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lineChart>
        <c:grouping val="standard"/>
        <c:varyColors val="0"/>
        <c:ser>
          <c:idx val="1"/>
          <c:order val="1"/>
          <c:tx>
            <c:strRef>
              <c:f>CP_Calculations!$E$33</c:f>
              <c:strCache>
                <c:ptCount val="1"/>
                <c:pt idx="0">
                  <c:v>Low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CP_Calculations!$E$34:$E$39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CP_Calculations!$F$33</c:f>
              <c:strCache>
                <c:ptCount val="1"/>
                <c:pt idx="0">
                  <c:v>High</c:v>
                </c:pt>
              </c:strCache>
            </c:strRef>
          </c:tx>
          <c:spPr>
            <a:ln w="28575" cap="rnd" cmpd="sng" algn="ctr">
              <a:noFill/>
              <a:prstDash val="solid"/>
              <a:round/>
            </a:ln>
          </c:spPr>
          <c:marker>
            <c:symbol val="none"/>
          </c:marker>
          <c:dLbls>
            <c:delete val="1"/>
          </c:dLbls>
          <c:cat>
            <c:numRef>
              <c:f>CP_Calculations!$C$34:$C$39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CP_Calculations!$F$34:$F$39</c:f>
              <c:numCache>
                <c:formatCode>0.00%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25400" cap="flat" cmpd="sng" algn="ctr">
              <a:solidFill>
                <a:srgbClr val="FF0000"/>
              </a:solidFill>
              <a:prstDash val="solid"/>
              <a:round/>
            </a:ln>
          </c:spPr>
        </c:hiLowLines>
        <c:marker val="0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Failed Audio Verifications</a:t>
                </a:r>
                <a:endParaRPr sz="1000" b="1">
                  <a:latin typeface="Arial" panose="020B0604020202020204"/>
                </a:endParaRPr>
              </a:p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1000" b="1">
                    <a:latin typeface="Arial" panose="020B0604020202020204"/>
                  </a:rPr>
                  <a:t>(as the % of Verification Attempts)</a:t>
                </a:r>
                <a:endParaRPr sz="1000" b="1">
                  <a:latin typeface="Arial" panose="020B0604020202020204"/>
                </a:endParaRPr>
              </a:p>
            </c:rich>
          </c:tx>
          <c:layout>
            <c:manualLayout>
              <c:xMode val="edge"/>
              <c:yMode val="edge"/>
              <c:x val="0.0126673119348454"/>
              <c:y val="0.190049164208456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b451a7f8-c0f8-4434-ac7d-98cdc551615b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Performance'!$J$8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Performance'!$J$9:$J$14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e3192774-1f9a-4647-b80e-c679e0a12e60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Performance'!$D$8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Performance'!$D$9:$D$14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97fe3242-502c-40ae-870c-37baa21b66e7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Performance'!$H$8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Performance'!$H$9:$H$14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03ed05ba-b2b2-45fc-9c77-bd0728f593f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Performance'!$B$8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Performance'!$B$9:$B$14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Performance'!$E$8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ddde493-0965-4d95-b5bd-6987508d438d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Battery Level by Device</a:t>
            </a:r>
            <a:endParaRPr sz="1800" b="1"/>
          </a:p>
        </c:rich>
      </c:tx>
      <c:layout>
        <c:manualLayout>
          <c:xMode val="edge"/>
          <c:yMode val="edge"/>
          <c:x val="0.277891907655687"/>
          <c:y val="0.0511258216616728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7832714604368"/>
          <c:y val="0.299314798039626"/>
          <c:w val="0.830810129641458"/>
          <c:h val="0.494657282883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Performance'!$W$8</c:f>
              <c:strCache>
                <c:ptCount val="1"/>
                <c:pt idx="0">
                  <c:v>Mean
Battery Level  </c:v>
                </c:pt>
              </c:strCache>
            </c:strRef>
          </c:tx>
          <c:spPr>
            <a:solidFill>
              <a:srgbClr val="77933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Performance'!$W$9:$W$14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Battery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41004308424"/>
              <c:y val="0.3517598491143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517da506-2559-43e0-859d-0040f7b68b8a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Physical Link Errors by Device</a:t>
            </a:r>
            <a:endParaRPr sz="1800" b="1"/>
          </a:p>
        </c:rich>
      </c:tx>
      <c:layout>
        <c:manualLayout>
          <c:xMode val="edge"/>
          <c:yMode val="edge"/>
          <c:x val="0.284952826842591"/>
          <c:y val="0.06598984771573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383604076517"/>
          <c:y val="0.311336717428088"/>
          <c:w val="0.769036486056087"/>
          <c:h val="0.48054145516074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Performance'!$Q$8</c:f>
              <c:strCache>
                <c:ptCount val="1"/>
                <c:pt idx="0">
                  <c:v># Physical Link Errors</c:v>
                </c:pt>
              </c:strCache>
            </c:strRef>
          </c:tx>
          <c:spPr>
            <a:solidFill>
              <a:srgbClr val="31859C"/>
            </a:solidFill>
          </c:spPr>
          <c:invertIfNegative val="0"/>
          <c:dLbls>
            <c:delete val="1"/>
          </c:dLbls>
          <c:val>
            <c:numRef>
              <c:f>'Device Performance'!$Q$9:$Q$14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Physical Link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3646235397046"/>
              <c:y val="0.185143557562919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a4eba343-a72f-4242-bb63-de1ba73c3b39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Mean Signal Strength by Device</a:t>
            </a:r>
            <a:endParaRPr sz="1800" b="1"/>
          </a:p>
        </c:rich>
      </c:tx>
      <c:layout>
        <c:manualLayout>
          <c:xMode val="edge"/>
          <c:yMode val="edge"/>
          <c:x val="0.267472354244008"/>
          <c:y val="0.052956773260485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703530301955"/>
          <c:y val="0.311428035781242"/>
          <c:w val="0.786641905610864"/>
          <c:h val="0.47831967432642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Performance'!$U$8</c:f>
              <c:strCache>
                <c:ptCount val="1"/>
                <c:pt idx="0">
                  <c:v>Mean
Signal Strength</c:v>
                </c:pt>
              </c:strCache>
            </c:strRef>
          </c:tx>
          <c:spPr>
            <a:solidFill>
              <a:srgbClr val="604A7B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Performance'!$U$9:$U$14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Mean Signal Strength Bars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4039964617682"/>
              <c:y val="0.23710107665113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c6b39857-ad33-4383-93de-85644edfdff0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320" b="1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r>
              <a:rPr sz="1800" b="1"/>
              <a:t>Logical Device Errors by Device</a:t>
            </a:r>
            <a:endParaRPr sz="1800" b="1"/>
          </a:p>
        </c:rich>
      </c:tx>
      <c:layout>
        <c:manualLayout>
          <c:xMode val="edge"/>
          <c:yMode val="edge"/>
          <c:x val="0.272940814830579"/>
          <c:y val="0.0456853373677635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385606078519"/>
          <c:y val="0.269338559754267"/>
          <c:w val="0.769036486056087"/>
          <c:h val="0.522539857190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'Device Performance'!$O$8</c:f>
              <c:strCache>
                <c:ptCount val="1"/>
                <c:pt idx="0">
                  <c:v>Test Device</c:v>
                </c:pt>
              </c:strCache>
            </c:strRef>
          </c:tx>
          <c:spPr>
            <a:solidFill>
              <a:srgbClr val="31859C"/>
            </a:solidFill>
            <a:ln w="25400">
              <a:noFill/>
            </a:ln>
          </c:spPr>
          <c:invertIfNegative val="0"/>
          <c:dLbls>
            <c:delete val="1"/>
          </c:dLbls>
          <c:val>
            <c:numRef>
              <c:f>'Device Performance'!$O$9:$O$14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'Device Performance'!$R$8</c:f>
              <c:strCache>
                <c:ptCount val="1"/>
                <c:pt idx="0">
                  <c:v># Logical Device Errors</c:v>
                </c:pt>
              </c:strCache>
            </c:strRef>
          </c:tx>
          <c:invertIfNegative val="0"/>
          <c:dLbls>
            <c:delete val="1"/>
          </c:dLbls>
          <c:val>
            <c:numRef>
              <c:f>'Device Performance'!$R$9:$R$14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0"/>
        <c:axId val="1"/>
      </c:bar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</c:spPr>
        </c:majorGridlines>
        <c:title>
          <c:tx>
            <c:rich>
              <a:bodyPr rot="-5400000" spcFirstLastPara="0" vertOverflow="ellipsis" vert="horz" wrap="square" anchor="ctr" anchorCtr="1"/>
              <a:lstStyle/>
              <a:p>
                <a:pPr>
                  <a:defRPr lang="zh-CN" sz="1100" b="1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sz="800" b="1"/>
                  <a:t>Number of Logical Device Errors</a:t>
                </a:r>
                <a:endParaRPr sz="800" b="1"/>
              </a:p>
            </c:rich>
          </c:tx>
          <c:layout>
            <c:manualLayout>
              <c:xMode val="edge"/>
              <c:yMode val="edge"/>
              <c:x val="0.0406090782769792"/>
              <c:y val="0.217744372862488"/>
            </c:manualLayout>
          </c:layout>
          <c:overlay val="0"/>
          <c:spPr>
            <a:noFill/>
            <a:ln w="25400">
              <a:noFill/>
            </a:ln>
          </c:spPr>
        </c:title>
        <c:majorTickMark val="out"/>
        <c:minorTickMark val="none"/>
        <c:tickLblPos val="low"/>
        <c:spPr>
          <a:ln w="3175" cap="flat" cmpd="sng" algn="ctr">
            <a:solidFill>
              <a:srgbClr val="808080"/>
            </a:solidFill>
            <a:prstDash val="solid"/>
            <a:round/>
          </a:ln>
        </c:spPr>
        <c:txPr>
          <a:bodyPr rot="0" spcFirstLastPara="0" vertOverflow="ellipsis" vert="horz" wrap="square" anchor="ctr" anchorCtr="1"/>
          <a:lstStyle/>
          <a:p>
            <a:pPr>
              <a:defRPr lang="zh-CN" sz="800" b="0" i="0" u="none" strike="noStrike" kern="1200" baseline="0">
                <a:solidFill>
                  <a:srgbClr val="000000"/>
                </a:solidFill>
                <a:latin typeface="Arial" panose="020B0604020202020204"/>
                <a:ea typeface="+mn-ea"/>
                <a:cs typeface="+mn-cs"/>
              </a:defRPr>
            </a:pPr>
          </a:p>
        </c:txPr>
        <c:crossAx val="0"/>
        <c:crosses val="autoZero"/>
        <c:crossBetween val="between"/>
        <c:majorUnit val="1"/>
      </c:valAx>
      <c:spPr>
        <a:solidFill>
          <a:srgbClr val="FFFFFF"/>
        </a:solidFill>
        <a:ln w="25400">
          <a:noFill/>
        </a:ln>
      </c:spPr>
    </c:plotArea>
    <c:plotVisOnly val="0"/>
    <c:dispBlanksAs val="gap"/>
    <c:showDLblsOverMax val="0"/>
    <c:extLst>
      <c:ext uri="{0b15fc19-7d7d-44ad-8c2d-2c3a37ce22c3}">
        <chartProps xmlns="https://web.wps.cn/et/2018/main" chartId="{f6f5e220-7ac2-4102-8e5a-9e65c1d77a84}"/>
      </c:ext>
    </c:extLst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</c:spPr>
  <c:txPr>
    <a:bodyPr/>
    <a:lstStyle/>
    <a:p>
      <a:pPr>
        <a:defRPr lang="zh-CN" sz="1100">
          <a:solidFill>
            <a:srgbClr val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9.xml"/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5" Type="http://schemas.openxmlformats.org/officeDocument/2006/relationships/image" Target="../media/image1.png"/><Relationship Id="rId4" Type="http://schemas.openxmlformats.org/officeDocument/2006/relationships/chart" Target="../charts/chart13.xml"/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9" Type="http://schemas.openxmlformats.org/officeDocument/2006/relationships/image" Target="../media/image1.png"/><Relationship Id="rId8" Type="http://schemas.openxmlformats.org/officeDocument/2006/relationships/chart" Target="../charts/chart24.xml"/><Relationship Id="rId7" Type="http://schemas.openxmlformats.org/officeDocument/2006/relationships/chart" Target="../charts/chart23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1419225</xdr:colOff>
      <xdr:row>0</xdr:row>
      <xdr:rowOff>66676</xdr:rowOff>
    </xdr:from>
    <xdr:to>
      <xdr:col>5</xdr:col>
      <xdr:colOff>187666</xdr:colOff>
      <xdr:row>6</xdr:row>
      <xdr:rowOff>47625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83455" y="66675"/>
          <a:ext cx="2164080" cy="986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1419225</xdr:colOff>
      <xdr:row>0</xdr:row>
      <xdr:rowOff>66676</xdr:rowOff>
    </xdr:from>
    <xdr:to>
      <xdr:col>16</xdr:col>
      <xdr:colOff>0</xdr:colOff>
      <xdr:row>6</xdr:row>
      <xdr:rowOff>47625</xdr:rowOff>
    </xdr:to>
    <xdr:pic>
      <xdr:nvPicPr>
        <xdr:cNvPr id="6" name="Picture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135600" y="66675"/>
          <a:ext cx="1976755" cy="9867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219075</xdr:colOff>
      <xdr:row>21</xdr:row>
      <xdr:rowOff>76200</xdr:rowOff>
    </xdr:from>
    <xdr:to>
      <xdr:col>14</xdr:col>
      <xdr:colOff>314325</xdr:colOff>
      <xdr:row>48</xdr:row>
      <xdr:rowOff>85725</xdr:rowOff>
    </xdr:to>
    <xdr:graphicFrame>
      <xdr:nvGraphicFramePr>
        <xdr:cNvPr id="2" name="Chart 1"/>
        <xdr:cNvGraphicFramePr/>
      </xdr:nvGraphicFramePr>
      <xdr:xfrm>
        <a:off x="219075" y="4124325"/>
        <a:ext cx="1379791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48</xdr:row>
      <xdr:rowOff>123825</xdr:rowOff>
    </xdr:from>
    <xdr:to>
      <xdr:col>14</xdr:col>
      <xdr:colOff>314325</xdr:colOff>
      <xdr:row>78</xdr:row>
      <xdr:rowOff>142875</xdr:rowOff>
    </xdr:to>
    <xdr:graphicFrame>
      <xdr:nvGraphicFramePr>
        <xdr:cNvPr id="3" name="Chart 2"/>
        <xdr:cNvGraphicFramePr/>
      </xdr:nvGraphicFramePr>
      <xdr:xfrm>
        <a:off x="219075" y="9058275"/>
        <a:ext cx="1379791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180975</xdr:colOff>
      <xdr:row>0</xdr:row>
      <xdr:rowOff>19050</xdr:rowOff>
    </xdr:from>
    <xdr:to>
      <xdr:col>7</xdr:col>
      <xdr:colOff>392430</xdr:colOff>
      <xdr:row>5</xdr:row>
      <xdr:rowOff>11049</xdr:rowOff>
    </xdr:to>
    <xdr:pic>
      <xdr:nvPicPr>
        <xdr:cNvPr id="4" name="Picture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928995" y="19050"/>
          <a:ext cx="2037080" cy="9442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17</xdr:col>
      <xdr:colOff>219075</xdr:colOff>
      <xdr:row>21</xdr:row>
      <xdr:rowOff>76200</xdr:rowOff>
    </xdr:from>
    <xdr:to>
      <xdr:col>31</xdr:col>
      <xdr:colOff>314325</xdr:colOff>
      <xdr:row>48</xdr:row>
      <xdr:rowOff>85725</xdr:rowOff>
    </xdr:to>
    <xdr:graphicFrame>
      <xdr:nvGraphicFramePr>
        <xdr:cNvPr id="5" name="Chart 4"/>
        <xdr:cNvGraphicFramePr/>
      </xdr:nvGraphicFramePr>
      <xdr:xfrm>
        <a:off x="15859125" y="4124325"/>
        <a:ext cx="13335635" cy="48958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219075</xdr:colOff>
      <xdr:row>48</xdr:row>
      <xdr:rowOff>123825</xdr:rowOff>
    </xdr:from>
    <xdr:to>
      <xdr:col>31</xdr:col>
      <xdr:colOff>314325</xdr:colOff>
      <xdr:row>78</xdr:row>
      <xdr:rowOff>142875</xdr:rowOff>
    </xdr:to>
    <xdr:graphicFrame>
      <xdr:nvGraphicFramePr>
        <xdr:cNvPr id="6" name="Chart 5"/>
        <xdr:cNvGraphicFramePr/>
      </xdr:nvGraphicFramePr>
      <xdr:xfrm>
        <a:off x="15859125" y="9058275"/>
        <a:ext cx="13335635" cy="54483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22</xdr:col>
      <xdr:colOff>180975</xdr:colOff>
      <xdr:row>0</xdr:row>
      <xdr:rowOff>19050</xdr:rowOff>
    </xdr:from>
    <xdr:to>
      <xdr:col>24</xdr:col>
      <xdr:colOff>387624</xdr:colOff>
      <xdr:row>5</xdr:row>
      <xdr:rowOff>11049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273135" y="19050"/>
          <a:ext cx="1927860" cy="9442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133350</xdr:colOff>
      <xdr:row>15</xdr:row>
      <xdr:rowOff>85725</xdr:rowOff>
    </xdr:from>
    <xdr:to>
      <xdr:col>4</xdr:col>
      <xdr:colOff>819150</xdr:colOff>
      <xdr:row>39</xdr:row>
      <xdr:rowOff>85725</xdr:rowOff>
    </xdr:to>
    <xdr:graphicFrame>
      <xdr:nvGraphicFramePr>
        <xdr:cNvPr id="4" name="Chart 3"/>
        <xdr:cNvGraphicFramePr/>
      </xdr:nvGraphicFramePr>
      <xdr:xfrm>
        <a:off x="133350" y="2828925"/>
        <a:ext cx="7757795" cy="43434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114300</xdr:colOff>
      <xdr:row>0</xdr:row>
      <xdr:rowOff>9526</xdr:rowOff>
    </xdr:from>
    <xdr:to>
      <xdr:col>2</xdr:col>
      <xdr:colOff>1847850</xdr:colOff>
      <xdr:row>4</xdr:row>
      <xdr:rowOff>66295</xdr:rowOff>
    </xdr:to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80385" y="9525"/>
          <a:ext cx="1733550" cy="7804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152400</xdr:colOff>
      <xdr:row>36</xdr:row>
      <xdr:rowOff>19050</xdr:rowOff>
    </xdr:from>
    <xdr:to>
      <xdr:col>9</xdr:col>
      <xdr:colOff>581025</xdr:colOff>
      <xdr:row>53</xdr:row>
      <xdr:rowOff>9525</xdr:rowOff>
    </xdr:to>
    <xdr:graphicFrame>
      <xdr:nvGraphicFramePr>
        <xdr:cNvPr id="6390" name="Chart 3"/>
        <xdr:cNvGraphicFramePr/>
      </xdr:nvGraphicFramePr>
      <xdr:xfrm>
        <a:off x="343535" y="5761990"/>
        <a:ext cx="81026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171450</xdr:colOff>
      <xdr:row>18</xdr:row>
      <xdr:rowOff>19050</xdr:rowOff>
    </xdr:from>
    <xdr:to>
      <xdr:col>9</xdr:col>
      <xdr:colOff>561975</xdr:colOff>
      <xdr:row>35</xdr:row>
      <xdr:rowOff>0</xdr:rowOff>
    </xdr:to>
    <xdr:graphicFrame>
      <xdr:nvGraphicFramePr>
        <xdr:cNvPr id="6389" name="Chart 2"/>
        <xdr:cNvGraphicFramePr/>
      </xdr:nvGraphicFramePr>
      <xdr:xfrm>
        <a:off x="362585" y="2847340"/>
        <a:ext cx="8064500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361950</xdr:colOff>
      <xdr:row>0</xdr:row>
      <xdr:rowOff>47625</xdr:rowOff>
    </xdr:from>
    <xdr:to>
      <xdr:col>6</xdr:col>
      <xdr:colOff>219075</xdr:colOff>
      <xdr:row>4</xdr:row>
      <xdr:rowOff>63246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635" y="47625"/>
          <a:ext cx="1435735" cy="6629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171450</xdr:colOff>
      <xdr:row>18</xdr:row>
      <xdr:rowOff>19050</xdr:rowOff>
    </xdr:from>
    <xdr:to>
      <xdr:col>22</xdr:col>
      <xdr:colOff>561975</xdr:colOff>
      <xdr:row>35</xdr:row>
      <xdr:rowOff>0</xdr:rowOff>
    </xdr:to>
    <xdr:graphicFrame>
      <xdr:nvGraphicFramePr>
        <xdr:cNvPr id="5" name="Chart 2"/>
        <xdr:cNvGraphicFramePr/>
      </xdr:nvGraphicFramePr>
      <xdr:xfrm>
        <a:off x="10698480" y="2847340"/>
        <a:ext cx="8067675" cy="27336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152400</xdr:colOff>
      <xdr:row>36</xdr:row>
      <xdr:rowOff>19050</xdr:rowOff>
    </xdr:from>
    <xdr:to>
      <xdr:col>22</xdr:col>
      <xdr:colOff>581025</xdr:colOff>
      <xdr:row>53</xdr:row>
      <xdr:rowOff>9525</xdr:rowOff>
    </xdr:to>
    <xdr:graphicFrame>
      <xdr:nvGraphicFramePr>
        <xdr:cNvPr id="6" name="Chart 3"/>
        <xdr:cNvGraphicFramePr/>
      </xdr:nvGraphicFramePr>
      <xdr:xfrm>
        <a:off x="10679430" y="5761990"/>
        <a:ext cx="810577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17</xdr:col>
      <xdr:colOff>361950</xdr:colOff>
      <xdr:row>0</xdr:row>
      <xdr:rowOff>47625</xdr:rowOff>
    </xdr:from>
    <xdr:to>
      <xdr:col>19</xdr:col>
      <xdr:colOff>123604</xdr:colOff>
      <xdr:row>4</xdr:row>
      <xdr:rowOff>63246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149705" y="47625"/>
          <a:ext cx="1339850" cy="6629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485775</xdr:colOff>
      <xdr:row>15</xdr:row>
      <xdr:rowOff>104775</xdr:rowOff>
    </xdr:from>
    <xdr:to>
      <xdr:col>10</xdr:col>
      <xdr:colOff>200025</xdr:colOff>
      <xdr:row>33</xdr:row>
      <xdr:rowOff>0</xdr:rowOff>
    </xdr:to>
    <xdr:graphicFrame>
      <xdr:nvGraphicFramePr>
        <xdr:cNvPr id="7413" name="Chart 2"/>
        <xdr:cNvGraphicFramePr/>
      </xdr:nvGraphicFramePr>
      <xdr:xfrm>
        <a:off x="820420" y="2713990"/>
        <a:ext cx="6407150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476250</xdr:colOff>
      <xdr:row>33</xdr:row>
      <xdr:rowOff>133350</xdr:rowOff>
    </xdr:from>
    <xdr:to>
      <xdr:col>10</xdr:col>
      <xdr:colOff>180975</xdr:colOff>
      <xdr:row>51</xdr:row>
      <xdr:rowOff>9525</xdr:rowOff>
    </xdr:to>
    <xdr:graphicFrame>
      <xdr:nvGraphicFramePr>
        <xdr:cNvPr id="7414" name="Chart 3"/>
        <xdr:cNvGraphicFramePr/>
      </xdr:nvGraphicFramePr>
      <xdr:xfrm>
        <a:off x="810895" y="5657215"/>
        <a:ext cx="6397625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180975</xdr:colOff>
      <xdr:row>0</xdr:row>
      <xdr:rowOff>9525</xdr:rowOff>
    </xdr:from>
    <xdr:to>
      <xdr:col>5</xdr:col>
      <xdr:colOff>595441</xdr:colOff>
      <xdr:row>3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557905" y="9525"/>
          <a:ext cx="113157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16</xdr:col>
      <xdr:colOff>485775</xdr:colOff>
      <xdr:row>15</xdr:row>
      <xdr:rowOff>104775</xdr:rowOff>
    </xdr:from>
    <xdr:to>
      <xdr:col>25</xdr:col>
      <xdr:colOff>200025</xdr:colOff>
      <xdr:row>33</xdr:row>
      <xdr:rowOff>0</xdr:rowOff>
    </xdr:to>
    <xdr:graphicFrame>
      <xdr:nvGraphicFramePr>
        <xdr:cNvPr id="5" name="Chart 2"/>
        <xdr:cNvGraphicFramePr/>
      </xdr:nvGraphicFramePr>
      <xdr:xfrm>
        <a:off x="10454640" y="2713990"/>
        <a:ext cx="6410325" cy="280987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476250</xdr:colOff>
      <xdr:row>33</xdr:row>
      <xdr:rowOff>133350</xdr:rowOff>
    </xdr:from>
    <xdr:to>
      <xdr:col>25</xdr:col>
      <xdr:colOff>180975</xdr:colOff>
      <xdr:row>51</xdr:row>
      <xdr:rowOff>9525</xdr:rowOff>
    </xdr:to>
    <xdr:graphicFrame>
      <xdr:nvGraphicFramePr>
        <xdr:cNvPr id="6" name="Chart 3"/>
        <xdr:cNvGraphicFramePr/>
      </xdr:nvGraphicFramePr>
      <xdr:xfrm>
        <a:off x="10445115" y="5657215"/>
        <a:ext cx="6400800" cy="27908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19</xdr:col>
      <xdr:colOff>180975</xdr:colOff>
      <xdr:row>0</xdr:row>
      <xdr:rowOff>9525</xdr:rowOff>
    </xdr:from>
    <xdr:to>
      <xdr:col>20</xdr:col>
      <xdr:colOff>552045</xdr:colOff>
      <xdr:row>3</xdr:row>
      <xdr:rowOff>51435</xdr:rowOff>
    </xdr:to>
    <xdr:pic>
      <xdr:nvPicPr>
        <xdr:cNvPr id="7" name="Picture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195300" y="9525"/>
          <a:ext cx="108839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295275</xdr:colOff>
      <xdr:row>13</xdr:row>
      <xdr:rowOff>38101</xdr:rowOff>
    </xdr:from>
    <xdr:to>
      <xdr:col>7</xdr:col>
      <xdr:colOff>904875</xdr:colOff>
      <xdr:row>34</xdr:row>
      <xdr:rowOff>123826</xdr:rowOff>
    </xdr:to>
    <xdr:graphicFrame>
      <xdr:nvGraphicFramePr>
        <xdr:cNvPr id="8356" name="Chart 2"/>
        <xdr:cNvGraphicFramePr/>
      </xdr:nvGraphicFramePr>
      <xdr:xfrm>
        <a:off x="486410" y="2338070"/>
        <a:ext cx="6339205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361950</xdr:colOff>
      <xdr:row>0</xdr:row>
      <xdr:rowOff>28575</xdr:rowOff>
    </xdr:from>
    <xdr:to>
      <xdr:col>4</xdr:col>
      <xdr:colOff>624016</xdr:colOff>
      <xdr:row>3</xdr:row>
      <xdr:rowOff>76200</xdr:rowOff>
    </xdr:to>
    <xdr:pic>
      <xdr:nvPicPr>
        <xdr:cNvPr id="2" name="Picture 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925445" y="28575"/>
          <a:ext cx="1146810" cy="5334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12</xdr:col>
      <xdr:colOff>295275</xdr:colOff>
      <xdr:row>13</xdr:row>
      <xdr:rowOff>38101</xdr:rowOff>
    </xdr:from>
    <xdr:to>
      <xdr:col>18</xdr:col>
      <xdr:colOff>904875</xdr:colOff>
      <xdr:row>34</xdr:row>
      <xdr:rowOff>123826</xdr:rowOff>
    </xdr:to>
    <xdr:graphicFrame>
      <xdr:nvGraphicFramePr>
        <xdr:cNvPr id="4" name="Chart 2"/>
        <xdr:cNvGraphicFramePr/>
      </xdr:nvGraphicFramePr>
      <xdr:xfrm>
        <a:off x="9061450" y="2338070"/>
        <a:ext cx="6478270" cy="349059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14</xdr:col>
      <xdr:colOff>361950</xdr:colOff>
      <xdr:row>0</xdr:row>
      <xdr:rowOff>28575</xdr:rowOff>
    </xdr:from>
    <xdr:to>
      <xdr:col>15</xdr:col>
      <xdr:colOff>570589</xdr:colOff>
      <xdr:row>3</xdr:row>
      <xdr:rowOff>70485</xdr:rowOff>
    </xdr:to>
    <xdr:pic>
      <xdr:nvPicPr>
        <xdr:cNvPr id="5" name="Picture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639550" y="28575"/>
          <a:ext cx="1093470" cy="527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314325</xdr:colOff>
      <xdr:row>13</xdr:row>
      <xdr:rowOff>85725</xdr:rowOff>
    </xdr:from>
    <xdr:to>
      <xdr:col>7</xdr:col>
      <xdr:colOff>371475</xdr:colOff>
      <xdr:row>33</xdr:row>
      <xdr:rowOff>152400</xdr:rowOff>
    </xdr:to>
    <xdr:graphicFrame>
      <xdr:nvGraphicFramePr>
        <xdr:cNvPr id="441407" name="Chart 2"/>
        <xdr:cNvGraphicFramePr/>
      </xdr:nvGraphicFramePr>
      <xdr:xfrm>
        <a:off x="472440" y="2385695"/>
        <a:ext cx="5776595" cy="33096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581025</xdr:colOff>
      <xdr:row>0</xdr:row>
      <xdr:rowOff>95251</xdr:rowOff>
    </xdr:from>
    <xdr:to>
      <xdr:col>4</xdr:col>
      <xdr:colOff>715662</xdr:colOff>
      <xdr:row>3</xdr:row>
      <xdr:rowOff>9526</xdr:rowOff>
    </xdr:to>
    <xdr:pic>
      <xdr:nvPicPr>
        <xdr:cNvPr id="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36190" y="95250"/>
          <a:ext cx="859790" cy="400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447675</xdr:colOff>
      <xdr:row>38</xdr:row>
      <xdr:rowOff>123825</xdr:rowOff>
    </xdr:from>
    <xdr:to>
      <xdr:col>9</xdr:col>
      <xdr:colOff>209550</xdr:colOff>
      <xdr:row>52</xdr:row>
      <xdr:rowOff>9525</xdr:rowOff>
    </xdr:to>
    <xdr:graphicFrame>
      <xdr:nvGraphicFramePr>
        <xdr:cNvPr id="9575" name="Chart 2"/>
        <xdr:cNvGraphicFramePr/>
      </xdr:nvGraphicFramePr>
      <xdr:xfrm>
        <a:off x="638810" y="6485890"/>
        <a:ext cx="6837680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447675</xdr:colOff>
      <xdr:row>26</xdr:row>
      <xdr:rowOff>66675</xdr:rowOff>
    </xdr:from>
    <xdr:to>
      <xdr:col>9</xdr:col>
      <xdr:colOff>209550</xdr:colOff>
      <xdr:row>38</xdr:row>
      <xdr:rowOff>0</xdr:rowOff>
    </xdr:to>
    <xdr:graphicFrame>
      <xdr:nvGraphicFramePr>
        <xdr:cNvPr id="9576" name="Chart 3"/>
        <xdr:cNvGraphicFramePr/>
      </xdr:nvGraphicFramePr>
      <xdr:xfrm>
        <a:off x="638810" y="4481195"/>
        <a:ext cx="6837680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428625</xdr:colOff>
      <xdr:row>14</xdr:row>
      <xdr:rowOff>47625</xdr:rowOff>
    </xdr:from>
    <xdr:to>
      <xdr:col>9</xdr:col>
      <xdr:colOff>190500</xdr:colOff>
      <xdr:row>25</xdr:row>
      <xdr:rowOff>133350</xdr:rowOff>
    </xdr:to>
    <xdr:graphicFrame>
      <xdr:nvGraphicFramePr>
        <xdr:cNvPr id="9577" name="Chart 4"/>
        <xdr:cNvGraphicFramePr/>
      </xdr:nvGraphicFramePr>
      <xdr:xfrm>
        <a:off x="619760" y="2519045"/>
        <a:ext cx="6837680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447675</xdr:colOff>
      <xdr:row>53</xdr:row>
      <xdr:rowOff>9525</xdr:rowOff>
    </xdr:from>
    <xdr:to>
      <xdr:col>9</xdr:col>
      <xdr:colOff>209550</xdr:colOff>
      <xdr:row>66</xdr:row>
      <xdr:rowOff>85725</xdr:rowOff>
    </xdr:to>
    <xdr:graphicFrame>
      <xdr:nvGraphicFramePr>
        <xdr:cNvPr id="9578" name="Chart 3"/>
        <xdr:cNvGraphicFramePr/>
      </xdr:nvGraphicFramePr>
      <xdr:xfrm>
        <a:off x="638810" y="8800465"/>
        <a:ext cx="6837680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4</xdr:col>
      <xdr:colOff>209550</xdr:colOff>
      <xdr:row>0</xdr:row>
      <xdr:rowOff>38101</xdr:rowOff>
    </xdr:from>
    <xdr:to>
      <xdr:col>6</xdr:col>
      <xdr:colOff>76200</xdr:colOff>
      <xdr:row>3</xdr:row>
      <xdr:rowOff>78614</xdr:rowOff>
    </xdr:to>
    <xdr:pic>
      <xdr:nvPicPr>
        <xdr:cNvPr id="2" name="Picture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490595" y="38100"/>
          <a:ext cx="11582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14</xdr:col>
      <xdr:colOff>447675</xdr:colOff>
      <xdr:row>38</xdr:row>
      <xdr:rowOff>123825</xdr:rowOff>
    </xdr:from>
    <xdr:to>
      <xdr:col>22</xdr:col>
      <xdr:colOff>209550</xdr:colOff>
      <xdr:row>52</xdr:row>
      <xdr:rowOff>9525</xdr:rowOff>
    </xdr:to>
    <xdr:graphicFrame>
      <xdr:nvGraphicFramePr>
        <xdr:cNvPr id="7" name="Chart 2"/>
        <xdr:cNvGraphicFramePr/>
      </xdr:nvGraphicFramePr>
      <xdr:xfrm>
        <a:off x="10208895" y="6485890"/>
        <a:ext cx="6840855" cy="215265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14</xdr:col>
      <xdr:colOff>447675</xdr:colOff>
      <xdr:row>26</xdr:row>
      <xdr:rowOff>66675</xdr:rowOff>
    </xdr:from>
    <xdr:to>
      <xdr:col>22</xdr:col>
      <xdr:colOff>209550</xdr:colOff>
      <xdr:row>38</xdr:row>
      <xdr:rowOff>0</xdr:rowOff>
    </xdr:to>
    <xdr:graphicFrame>
      <xdr:nvGraphicFramePr>
        <xdr:cNvPr id="8" name="Chart 3"/>
        <xdr:cNvGraphicFramePr/>
      </xdr:nvGraphicFramePr>
      <xdr:xfrm>
        <a:off x="10208895" y="4481195"/>
        <a:ext cx="6840855" cy="188087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14</xdr:col>
      <xdr:colOff>428625</xdr:colOff>
      <xdr:row>14</xdr:row>
      <xdr:rowOff>47625</xdr:rowOff>
    </xdr:from>
    <xdr:to>
      <xdr:col>22</xdr:col>
      <xdr:colOff>190500</xdr:colOff>
      <xdr:row>25</xdr:row>
      <xdr:rowOff>133350</xdr:rowOff>
    </xdr:to>
    <xdr:graphicFrame>
      <xdr:nvGraphicFramePr>
        <xdr:cNvPr id="9" name="Chart 4"/>
        <xdr:cNvGraphicFramePr/>
      </xdr:nvGraphicFramePr>
      <xdr:xfrm>
        <a:off x="10189845" y="2519045"/>
        <a:ext cx="6840855" cy="1866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447675</xdr:colOff>
      <xdr:row>53</xdr:row>
      <xdr:rowOff>9525</xdr:rowOff>
    </xdr:from>
    <xdr:to>
      <xdr:col>22</xdr:col>
      <xdr:colOff>209550</xdr:colOff>
      <xdr:row>66</xdr:row>
      <xdr:rowOff>85725</xdr:rowOff>
    </xdr:to>
    <xdr:graphicFrame>
      <xdr:nvGraphicFramePr>
        <xdr:cNvPr id="10" name="Chart 3"/>
        <xdr:cNvGraphicFramePr/>
      </xdr:nvGraphicFramePr>
      <xdr:xfrm>
        <a:off x="10208895" y="8800465"/>
        <a:ext cx="6840855" cy="21812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17</xdr:col>
      <xdr:colOff>209550</xdr:colOff>
      <xdr:row>0</xdr:row>
      <xdr:rowOff>38101</xdr:rowOff>
    </xdr:from>
    <xdr:to>
      <xdr:col>19</xdr:col>
      <xdr:colOff>0</xdr:colOff>
      <xdr:row>3</xdr:row>
      <xdr:rowOff>72899</xdr:rowOff>
    </xdr:to>
    <xdr:pic>
      <xdr:nvPicPr>
        <xdr:cNvPr id="11" name="Picture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063855" y="38100"/>
          <a:ext cx="1082040" cy="520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209550</xdr:colOff>
      <xdr:row>0</xdr:row>
      <xdr:rowOff>0</xdr:rowOff>
    </xdr:from>
    <xdr:to>
      <xdr:col>7</xdr:col>
      <xdr:colOff>411346</xdr:colOff>
      <xdr:row>4</xdr:row>
      <xdr:rowOff>60579</xdr:rowOff>
    </xdr:to>
    <xdr:pic>
      <xdr:nvPicPr>
        <xdr:cNvPr id="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009515" y="0"/>
          <a:ext cx="1748155" cy="822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4"/>
  <sheetViews>
    <sheetView workbookViewId="0">
      <selection activeCell="B25" sqref="B25:C25"/>
    </sheetView>
  </sheetViews>
  <sheetFormatPr defaultColWidth="9.10619469026549" defaultRowHeight="12.75"/>
  <cols>
    <col min="1" max="1" width="2.66371681415929" style="43" customWidth="1"/>
    <col min="2" max="2" width="20.5575221238938" style="43" customWidth="1"/>
    <col min="3" max="3" width="23.6637168141593" style="44" customWidth="1"/>
    <col min="4" max="8" width="23.6637168141593" style="43" customWidth="1"/>
    <col min="9" max="9" width="2.66371681415929" style="43" customWidth="1"/>
    <col min="10" max="11" width="9.10619469026549" style="43"/>
    <col min="12" max="12" width="2.66371681415929" style="43" customWidth="1"/>
    <col min="13" max="13" width="20.5575221238938" style="43" customWidth="1"/>
    <col min="14" max="14" width="23.6637168141593" style="44" customWidth="1"/>
    <col min="15" max="19" width="23.6637168141593" style="43" customWidth="1"/>
    <col min="20" max="20" width="2.66371681415929" style="43" customWidth="1"/>
    <col min="21" max="16384" width="9.10619469026549" style="43"/>
  </cols>
  <sheetData>
    <row r="1" ht="13.2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L1" s="7" t="s">
        <v>1</v>
      </c>
      <c r="M1" s="7"/>
      <c r="N1" s="7"/>
      <c r="O1" s="7"/>
      <c r="P1" s="7"/>
      <c r="Q1" s="7"/>
      <c r="R1" s="7"/>
      <c r="S1" s="7"/>
      <c r="T1" s="7"/>
    </row>
    <row r="2" ht="13.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ht="13.2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ht="13.2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ht="13.2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2" customHeight="1" spans="1:20">
      <c r="A6" s="7"/>
      <c r="B6" s="7"/>
      <c r="C6" s="7"/>
      <c r="D6" s="7"/>
      <c r="E6" s="7"/>
      <c r="F6" s="7"/>
      <c r="G6" s="7"/>
      <c r="H6" s="7"/>
      <c r="I6" s="7"/>
      <c r="L6" s="7"/>
      <c r="M6" s="7"/>
      <c r="N6" s="7"/>
      <c r="O6" s="7"/>
      <c r="P6" s="7"/>
      <c r="Q6" s="7"/>
      <c r="R6" s="7"/>
      <c r="S6" s="7"/>
      <c r="T6" s="7"/>
    </row>
    <row r="7" ht="13.2" customHeight="1" spans="1:20">
      <c r="A7" s="7"/>
      <c r="B7" s="7"/>
      <c r="C7" s="7"/>
      <c r="D7" s="7"/>
      <c r="E7" s="7"/>
      <c r="F7" s="7"/>
      <c r="G7" s="7"/>
      <c r="H7" s="7"/>
      <c r="I7" s="7"/>
      <c r="L7" s="7"/>
      <c r="M7" s="7"/>
      <c r="N7" s="7"/>
      <c r="O7" s="7"/>
      <c r="P7" s="7"/>
      <c r="Q7" s="7"/>
      <c r="R7" s="7"/>
      <c r="S7" s="7"/>
      <c r="T7" s="7"/>
    </row>
    <row r="8" ht="13.2" customHeight="1" spans="1:20">
      <c r="A8" s="7"/>
      <c r="B8" s="7"/>
      <c r="C8" s="7"/>
      <c r="D8" s="7"/>
      <c r="E8" s="7"/>
      <c r="F8" s="7"/>
      <c r="G8" s="7"/>
      <c r="H8" s="7"/>
      <c r="I8" s="7"/>
      <c r="L8" s="7"/>
      <c r="M8" s="7"/>
      <c r="N8" s="7"/>
      <c r="O8" s="7"/>
      <c r="P8" s="7"/>
      <c r="Q8" s="7"/>
      <c r="R8" s="7"/>
      <c r="S8" s="7"/>
      <c r="T8" s="7"/>
    </row>
    <row r="9" ht="13.95" customHeight="1" spans="1:20">
      <c r="A9" s="45"/>
      <c r="B9" s="46"/>
      <c r="C9" s="47"/>
      <c r="D9" s="45"/>
      <c r="E9" s="45"/>
      <c r="F9" s="45"/>
      <c r="G9" s="45"/>
      <c r="H9" s="45"/>
      <c r="I9" s="45"/>
      <c r="L9" s="45"/>
      <c r="M9" s="46"/>
      <c r="N9" s="47"/>
      <c r="O9" s="45"/>
      <c r="P9" s="45"/>
      <c r="Q9" s="45"/>
      <c r="R9" s="45"/>
      <c r="S9" s="45"/>
      <c r="T9" s="45"/>
    </row>
    <row r="10" ht="13.9" spans="1:20">
      <c r="A10" s="45"/>
      <c r="B10" s="48"/>
      <c r="C10" s="269" t="s">
        <v>2</v>
      </c>
      <c r="D10" s="270" t="s">
        <v>3</v>
      </c>
      <c r="E10" s="270" t="s">
        <v>4</v>
      </c>
      <c r="F10" s="270" t="s">
        <v>5</v>
      </c>
      <c r="G10" s="270" t="s">
        <v>6</v>
      </c>
      <c r="H10" s="271" t="s">
        <v>7</v>
      </c>
      <c r="I10" s="45"/>
      <c r="L10" s="45"/>
      <c r="M10" s="48"/>
      <c r="N10" s="269" t="s">
        <v>2</v>
      </c>
      <c r="O10" s="270" t="s">
        <v>3</v>
      </c>
      <c r="P10" s="270" t="s">
        <v>4</v>
      </c>
      <c r="Q10" s="270" t="s">
        <v>5</v>
      </c>
      <c r="R10" s="270" t="s">
        <v>6</v>
      </c>
      <c r="S10" s="271" t="s">
        <v>7</v>
      </c>
      <c r="T10" s="45"/>
    </row>
    <row r="11" ht="13.1" spans="1:20">
      <c r="A11" s="45"/>
      <c r="B11" s="272" t="s">
        <v>8</v>
      </c>
      <c r="C11" s="273" t="s">
        <v>9</v>
      </c>
      <c r="D11" s="273" t="s">
        <v>9</v>
      </c>
      <c r="E11" s="274" t="s">
        <v>9</v>
      </c>
      <c r="F11" s="274" t="s">
        <v>9</v>
      </c>
      <c r="G11" s="275" t="s">
        <v>9</v>
      </c>
      <c r="H11" s="276" t="s">
        <v>9</v>
      </c>
      <c r="I11" s="45"/>
      <c r="L11" s="45"/>
      <c r="M11" s="272" t="s">
        <v>8</v>
      </c>
      <c r="N11" s="273"/>
      <c r="O11" s="273"/>
      <c r="P11" s="274"/>
      <c r="Q11" s="274"/>
      <c r="R11" s="275"/>
      <c r="S11" s="276"/>
      <c r="T11" s="45"/>
    </row>
    <row r="12" ht="13.1" spans="1:20">
      <c r="A12" s="45"/>
      <c r="B12" s="277" t="s">
        <v>10</v>
      </c>
      <c r="C12" s="278" t="s">
        <v>9</v>
      </c>
      <c r="D12" s="278" t="s">
        <v>9</v>
      </c>
      <c r="E12" s="278" t="s">
        <v>9</v>
      </c>
      <c r="F12" s="278" t="s">
        <v>9</v>
      </c>
      <c r="G12" s="279" t="s">
        <v>9</v>
      </c>
      <c r="H12" s="280" t="s">
        <v>9</v>
      </c>
      <c r="I12" s="45"/>
      <c r="L12" s="45"/>
      <c r="M12" s="277" t="s">
        <v>10</v>
      </c>
      <c r="N12" s="278"/>
      <c r="O12" s="278"/>
      <c r="P12" s="278"/>
      <c r="Q12" s="278"/>
      <c r="R12" s="279"/>
      <c r="S12" s="280"/>
      <c r="T12" s="45"/>
    </row>
    <row r="13" ht="13.1" spans="1:20">
      <c r="A13" s="45"/>
      <c r="B13" s="277" t="s">
        <v>11</v>
      </c>
      <c r="C13" s="281" t="s">
        <v>9</v>
      </c>
      <c r="D13" s="275" t="s">
        <v>9</v>
      </c>
      <c r="E13" s="275" t="s">
        <v>9</v>
      </c>
      <c r="F13" s="275" t="s">
        <v>9</v>
      </c>
      <c r="G13" s="275" t="s">
        <v>9</v>
      </c>
      <c r="H13" s="276" t="s">
        <v>9</v>
      </c>
      <c r="I13" s="45"/>
      <c r="L13" s="45"/>
      <c r="M13" s="277" t="s">
        <v>11</v>
      </c>
      <c r="N13" s="281"/>
      <c r="O13" s="275"/>
      <c r="P13" s="275"/>
      <c r="Q13" s="275"/>
      <c r="R13" s="275"/>
      <c r="S13" s="276"/>
      <c r="T13" s="45"/>
    </row>
    <row r="14" ht="13.1" spans="1:20">
      <c r="A14" s="45"/>
      <c r="B14" s="277" t="s">
        <v>12</v>
      </c>
      <c r="C14" s="278" t="s">
        <v>9</v>
      </c>
      <c r="D14" s="279" t="s">
        <v>9</v>
      </c>
      <c r="E14" s="279" t="s">
        <v>9</v>
      </c>
      <c r="F14" s="279" t="s">
        <v>9</v>
      </c>
      <c r="G14" s="279" t="s">
        <v>9</v>
      </c>
      <c r="H14" s="280" t="s">
        <v>9</v>
      </c>
      <c r="I14" s="45"/>
      <c r="L14" s="45"/>
      <c r="M14" s="277" t="s">
        <v>12</v>
      </c>
      <c r="N14" s="278"/>
      <c r="O14" s="279"/>
      <c r="P14" s="279"/>
      <c r="Q14" s="279"/>
      <c r="R14" s="279"/>
      <c r="S14" s="280"/>
      <c r="T14" s="45"/>
    </row>
    <row r="15" ht="13.1" spans="1:20">
      <c r="A15" s="45"/>
      <c r="B15" s="282" t="s">
        <v>13</v>
      </c>
      <c r="C15" s="281" t="s">
        <v>9</v>
      </c>
      <c r="D15" s="275" t="s">
        <v>9</v>
      </c>
      <c r="E15" s="275" t="s">
        <v>9</v>
      </c>
      <c r="F15" s="275" t="s">
        <v>9</v>
      </c>
      <c r="G15" s="275" t="s">
        <v>9</v>
      </c>
      <c r="H15" s="276" t="s">
        <v>9</v>
      </c>
      <c r="I15" s="45"/>
      <c r="L15" s="45"/>
      <c r="M15" s="282" t="s">
        <v>13</v>
      </c>
      <c r="N15" s="281"/>
      <c r="O15" s="275"/>
      <c r="P15" s="275"/>
      <c r="Q15" s="275"/>
      <c r="R15" s="275"/>
      <c r="S15" s="276"/>
      <c r="T15" s="45"/>
    </row>
    <row r="16" ht="13.1" spans="1:20">
      <c r="A16" s="45"/>
      <c r="B16" s="282" t="s">
        <v>14</v>
      </c>
      <c r="C16" s="283" t="s">
        <v>9</v>
      </c>
      <c r="D16" s="284" t="s">
        <v>9</v>
      </c>
      <c r="E16" s="284" t="s">
        <v>9</v>
      </c>
      <c r="F16" s="284" t="s">
        <v>9</v>
      </c>
      <c r="G16" s="284" t="s">
        <v>9</v>
      </c>
      <c r="H16" s="285" t="s">
        <v>9</v>
      </c>
      <c r="I16" s="45"/>
      <c r="L16" s="45"/>
      <c r="M16" s="282" t="s">
        <v>14</v>
      </c>
      <c r="N16" s="283"/>
      <c r="O16" s="284"/>
      <c r="P16" s="284"/>
      <c r="Q16" s="284"/>
      <c r="R16" s="284"/>
      <c r="S16" s="285"/>
      <c r="T16" s="45"/>
    </row>
    <row r="17" ht="13.1" spans="1:20">
      <c r="A17" s="45"/>
      <c r="B17" s="282" t="s">
        <v>15</v>
      </c>
      <c r="C17" s="281" t="s">
        <v>9</v>
      </c>
      <c r="D17" s="275" t="s">
        <v>9</v>
      </c>
      <c r="E17" s="275" t="s">
        <v>9</v>
      </c>
      <c r="F17" s="275" t="s">
        <v>9</v>
      </c>
      <c r="G17" s="275" t="s">
        <v>9</v>
      </c>
      <c r="H17" s="276" t="s">
        <v>9</v>
      </c>
      <c r="I17" s="45"/>
      <c r="L17" s="45"/>
      <c r="M17" s="282" t="s">
        <v>15</v>
      </c>
      <c r="N17" s="281"/>
      <c r="O17" s="275"/>
      <c r="P17" s="275"/>
      <c r="Q17" s="275"/>
      <c r="R17" s="275"/>
      <c r="S17" s="276"/>
      <c r="T17" s="45"/>
    </row>
    <row r="18" ht="13.1" spans="1:20">
      <c r="A18" s="45"/>
      <c r="B18" s="282" t="s">
        <v>16</v>
      </c>
      <c r="C18" s="286">
        <v>0</v>
      </c>
      <c r="D18" s="287">
        <v>0</v>
      </c>
      <c r="E18" s="287">
        <v>220</v>
      </c>
      <c r="F18" s="287">
        <v>220</v>
      </c>
      <c r="G18" s="288">
        <v>180</v>
      </c>
      <c r="H18" s="289">
        <v>180</v>
      </c>
      <c r="I18" s="45"/>
      <c r="L18" s="45"/>
      <c r="M18" s="282" t="s">
        <v>16</v>
      </c>
      <c r="N18" s="286"/>
      <c r="O18" s="287"/>
      <c r="P18" s="287"/>
      <c r="Q18" s="287"/>
      <c r="R18" s="288"/>
      <c r="S18" s="289"/>
      <c r="T18" s="45"/>
    </row>
    <row r="19" ht="13.85" spans="1:20">
      <c r="A19" s="45"/>
      <c r="B19" s="290" t="s">
        <v>17</v>
      </c>
      <c r="C19" s="291">
        <v>165</v>
      </c>
      <c r="D19" s="292">
        <v>165</v>
      </c>
      <c r="E19" s="292">
        <v>165</v>
      </c>
      <c r="F19" s="292">
        <v>165</v>
      </c>
      <c r="G19" s="293">
        <v>165</v>
      </c>
      <c r="H19" s="294">
        <v>165</v>
      </c>
      <c r="I19" s="45"/>
      <c r="L19" s="45"/>
      <c r="M19" s="290" t="s">
        <v>17</v>
      </c>
      <c r="N19" s="291"/>
      <c r="O19" s="292"/>
      <c r="P19" s="292"/>
      <c r="Q19" s="292"/>
      <c r="R19" s="293"/>
      <c r="S19" s="294"/>
      <c r="T19" s="45"/>
    </row>
    <row r="20" spans="1:20">
      <c r="A20" s="45"/>
      <c r="B20" s="45"/>
      <c r="C20" s="48"/>
      <c r="D20" s="45"/>
      <c r="E20" s="45"/>
      <c r="F20" s="45"/>
      <c r="G20" s="45"/>
      <c r="H20" s="45"/>
      <c r="I20" s="45"/>
      <c r="L20" s="45"/>
      <c r="M20" s="45"/>
      <c r="N20" s="48"/>
      <c r="O20" s="45"/>
      <c r="P20" s="45"/>
      <c r="Q20" s="45"/>
      <c r="R20" s="45"/>
      <c r="S20" s="45"/>
      <c r="T20" s="45"/>
    </row>
    <row r="21" spans="1:20">
      <c r="A21" s="45"/>
      <c r="B21" s="45"/>
      <c r="C21" s="48"/>
      <c r="D21" s="45"/>
      <c r="E21" s="45"/>
      <c r="F21" s="45"/>
      <c r="G21" s="45"/>
      <c r="H21" s="45"/>
      <c r="I21" s="45"/>
      <c r="L21" s="45"/>
      <c r="M21" s="45"/>
      <c r="N21" s="48"/>
      <c r="O21" s="45"/>
      <c r="P21" s="45"/>
      <c r="Q21" s="45"/>
      <c r="R21" s="45"/>
      <c r="S21" s="45"/>
      <c r="T21" s="45"/>
    </row>
    <row r="22" ht="13.15" spans="1:20">
      <c r="A22" s="45"/>
      <c r="B22" s="45" t="s">
        <v>18</v>
      </c>
      <c r="C22" s="48"/>
      <c r="D22" s="45"/>
      <c r="E22" s="45"/>
      <c r="F22" s="45"/>
      <c r="G22" s="45"/>
      <c r="H22" s="45"/>
      <c r="I22" s="45"/>
      <c r="L22" s="45"/>
      <c r="M22" s="45" t="s">
        <v>18</v>
      </c>
      <c r="N22" s="48"/>
      <c r="O22" s="45"/>
      <c r="P22" s="45"/>
      <c r="Q22" s="45"/>
      <c r="R22" s="45"/>
      <c r="S22" s="45"/>
      <c r="T22" s="45"/>
    </row>
    <row r="23" spans="1:20">
      <c r="A23" s="45"/>
      <c r="B23" s="45"/>
      <c r="C23" s="48"/>
      <c r="D23" s="45"/>
      <c r="E23" s="45"/>
      <c r="F23" s="45"/>
      <c r="G23" s="45"/>
      <c r="H23" s="45"/>
      <c r="I23" s="45"/>
      <c r="L23" s="45"/>
      <c r="M23" s="45"/>
      <c r="N23" s="48"/>
      <c r="O23" s="45"/>
      <c r="P23" s="45"/>
      <c r="Q23" s="45"/>
      <c r="R23" s="45"/>
      <c r="S23" s="45"/>
      <c r="T23" s="45"/>
    </row>
    <row r="24" ht="13.1" spans="1:20">
      <c r="A24" s="45"/>
      <c r="B24" s="295" t="s">
        <v>19</v>
      </c>
      <c r="C24" s="296"/>
      <c r="D24" s="297" t="s">
        <v>20</v>
      </c>
      <c r="E24" s="298"/>
      <c r="F24" s="298"/>
      <c r="G24" s="295" t="s">
        <v>21</v>
      </c>
      <c r="H24" s="296"/>
      <c r="I24" s="45"/>
      <c r="L24" s="45"/>
      <c r="M24" s="295" t="s">
        <v>19</v>
      </c>
      <c r="N24" s="296"/>
      <c r="O24" s="297" t="s">
        <v>20</v>
      </c>
      <c r="P24" s="298"/>
      <c r="Q24" s="298"/>
      <c r="R24" s="295" t="s">
        <v>21</v>
      </c>
      <c r="S24" s="296"/>
      <c r="T24" s="45"/>
    </row>
    <row r="25" ht="30" customHeight="1" spans="1:20">
      <c r="A25" s="45"/>
      <c r="B25" s="299" t="s">
        <v>22</v>
      </c>
      <c r="C25" s="299"/>
      <c r="D25" s="300" t="s">
        <v>23</v>
      </c>
      <c r="E25" s="300"/>
      <c r="F25" s="300"/>
      <c r="G25" s="301" t="s">
        <v>24</v>
      </c>
      <c r="H25" s="301"/>
      <c r="I25" s="45"/>
      <c r="L25" s="45"/>
      <c r="M25" s="308" t="s">
        <v>22</v>
      </c>
      <c r="N25" s="308"/>
      <c r="O25" s="300" t="s">
        <v>23</v>
      </c>
      <c r="P25" s="300"/>
      <c r="Q25" s="300"/>
      <c r="R25" s="301" t="s">
        <v>24</v>
      </c>
      <c r="S25" s="301"/>
      <c r="T25" s="45"/>
    </row>
    <row r="26" ht="30" customHeight="1" spans="1:20">
      <c r="A26" s="45"/>
      <c r="B26" s="302" t="s">
        <v>25</v>
      </c>
      <c r="C26" s="302"/>
      <c r="D26" s="300" t="s">
        <v>23</v>
      </c>
      <c r="E26" s="303"/>
      <c r="F26" s="303"/>
      <c r="G26" s="304" t="s">
        <v>26</v>
      </c>
      <c r="H26" s="305"/>
      <c r="I26" s="45"/>
      <c r="L26" s="45"/>
      <c r="M26" s="302" t="s">
        <v>25</v>
      </c>
      <c r="N26" s="302"/>
      <c r="O26" s="300" t="s">
        <v>23</v>
      </c>
      <c r="P26" s="303"/>
      <c r="Q26" s="303"/>
      <c r="R26" s="304" t="s">
        <v>26</v>
      </c>
      <c r="S26" s="305"/>
      <c r="T26" s="45"/>
    </row>
    <row r="27" ht="30" customHeight="1" spans="1:20">
      <c r="A27" s="45"/>
      <c r="B27" s="306" t="s">
        <v>27</v>
      </c>
      <c r="C27" s="307"/>
      <c r="D27" s="300" t="s">
        <v>28</v>
      </c>
      <c r="E27" s="303"/>
      <c r="F27" s="303"/>
      <c r="G27" s="304" t="s">
        <v>29</v>
      </c>
      <c r="H27" s="305"/>
      <c r="I27" s="45"/>
      <c r="L27" s="45"/>
      <c r="M27" s="306" t="s">
        <v>27</v>
      </c>
      <c r="N27" s="307"/>
      <c r="O27" s="300" t="s">
        <v>28</v>
      </c>
      <c r="P27" s="303"/>
      <c r="Q27" s="303"/>
      <c r="R27" s="304" t="s">
        <v>29</v>
      </c>
      <c r="S27" s="305"/>
      <c r="T27" s="45"/>
    </row>
    <row r="28" ht="30" customHeight="1" spans="1:20">
      <c r="A28" s="45"/>
      <c r="B28" s="306" t="s">
        <v>30</v>
      </c>
      <c r="C28" s="307"/>
      <c r="D28" s="300" t="s">
        <v>28</v>
      </c>
      <c r="E28" s="303"/>
      <c r="F28" s="303"/>
      <c r="G28" s="304" t="s">
        <v>31</v>
      </c>
      <c r="H28" s="305"/>
      <c r="I28" s="45"/>
      <c r="L28" s="45"/>
      <c r="M28" s="306" t="s">
        <v>30</v>
      </c>
      <c r="N28" s="307"/>
      <c r="O28" s="300" t="s">
        <v>28</v>
      </c>
      <c r="P28" s="303"/>
      <c r="Q28" s="303"/>
      <c r="R28" s="304" t="s">
        <v>31</v>
      </c>
      <c r="S28" s="305"/>
      <c r="T28" s="45"/>
    </row>
    <row r="29" ht="30" customHeight="1" spans="1:20">
      <c r="A29" s="45"/>
      <c r="B29" s="308" t="s">
        <v>32</v>
      </c>
      <c r="C29" s="308"/>
      <c r="D29" s="300" t="s">
        <v>33</v>
      </c>
      <c r="E29" s="300"/>
      <c r="F29" s="300"/>
      <c r="G29" s="301" t="s">
        <v>34</v>
      </c>
      <c r="H29" s="301"/>
      <c r="I29" s="45"/>
      <c r="L29" s="45"/>
      <c r="M29" s="308" t="s">
        <v>32</v>
      </c>
      <c r="N29" s="308"/>
      <c r="O29" s="300" t="s">
        <v>33</v>
      </c>
      <c r="P29" s="300"/>
      <c r="Q29" s="300"/>
      <c r="R29" s="301" t="s">
        <v>34</v>
      </c>
      <c r="S29" s="301"/>
      <c r="T29" s="45"/>
    </row>
    <row r="30" ht="30" customHeight="1" spans="1:20">
      <c r="A30" s="45"/>
      <c r="B30" s="308" t="s">
        <v>35</v>
      </c>
      <c r="C30" s="308"/>
      <c r="D30" s="300" t="s">
        <v>33</v>
      </c>
      <c r="E30" s="300"/>
      <c r="F30" s="300"/>
      <c r="G30" s="301" t="s">
        <v>36</v>
      </c>
      <c r="H30" s="301"/>
      <c r="I30" s="45"/>
      <c r="L30" s="45"/>
      <c r="M30" s="308" t="s">
        <v>35</v>
      </c>
      <c r="N30" s="308"/>
      <c r="O30" s="300" t="s">
        <v>33</v>
      </c>
      <c r="P30" s="300"/>
      <c r="Q30" s="300"/>
      <c r="R30" s="301" t="s">
        <v>36</v>
      </c>
      <c r="S30" s="301"/>
      <c r="T30" s="45"/>
    </row>
    <row r="31" ht="30" customHeight="1" spans="1:20">
      <c r="A31" s="45"/>
      <c r="B31" s="308" t="s">
        <v>37</v>
      </c>
      <c r="C31" s="308"/>
      <c r="D31" s="300" t="s">
        <v>33</v>
      </c>
      <c r="E31" s="300"/>
      <c r="F31" s="300"/>
      <c r="G31" s="301" t="s">
        <v>38</v>
      </c>
      <c r="H31" s="301"/>
      <c r="I31" s="45"/>
      <c r="L31" s="45"/>
      <c r="M31" s="308" t="s">
        <v>37</v>
      </c>
      <c r="N31" s="308"/>
      <c r="O31" s="300" t="s">
        <v>33</v>
      </c>
      <c r="P31" s="300"/>
      <c r="Q31" s="300"/>
      <c r="R31" s="301" t="s">
        <v>38</v>
      </c>
      <c r="S31" s="301"/>
      <c r="T31" s="45"/>
    </row>
    <row r="32" ht="30" customHeight="1" spans="1:20">
      <c r="A32" s="45"/>
      <c r="B32" s="308" t="s">
        <v>39</v>
      </c>
      <c r="C32" s="308"/>
      <c r="D32" s="300" t="s">
        <v>33</v>
      </c>
      <c r="E32" s="300"/>
      <c r="F32" s="300"/>
      <c r="G32" s="301" t="s">
        <v>40</v>
      </c>
      <c r="H32" s="301"/>
      <c r="I32" s="45"/>
      <c r="L32" s="45"/>
      <c r="M32" s="308" t="s">
        <v>39</v>
      </c>
      <c r="N32" s="308"/>
      <c r="O32" s="300" t="s">
        <v>33</v>
      </c>
      <c r="P32" s="300"/>
      <c r="Q32" s="300"/>
      <c r="R32" s="301" t="s">
        <v>40</v>
      </c>
      <c r="S32" s="301"/>
      <c r="T32" s="45"/>
    </row>
    <row r="33" ht="30" customHeight="1" spans="1:20">
      <c r="A33" s="45"/>
      <c r="B33" s="308" t="s">
        <v>41</v>
      </c>
      <c r="C33" s="308"/>
      <c r="D33" s="300" t="s">
        <v>33</v>
      </c>
      <c r="E33" s="300"/>
      <c r="F33" s="300"/>
      <c r="G33" s="301" t="s">
        <v>42</v>
      </c>
      <c r="H33" s="301"/>
      <c r="I33" s="45"/>
      <c r="L33" s="45"/>
      <c r="M33" s="308" t="s">
        <v>41</v>
      </c>
      <c r="N33" s="308"/>
      <c r="O33" s="300" t="s">
        <v>33</v>
      </c>
      <c r="P33" s="300"/>
      <c r="Q33" s="300"/>
      <c r="R33" s="301" t="s">
        <v>42</v>
      </c>
      <c r="S33" s="301"/>
      <c r="T33" s="45"/>
    </row>
    <row r="34" spans="1:20">
      <c r="A34" s="45"/>
      <c r="B34" s="45"/>
      <c r="C34" s="48"/>
      <c r="D34" s="45"/>
      <c r="E34" s="45"/>
      <c r="F34" s="45"/>
      <c r="G34" s="45"/>
      <c r="H34" s="45"/>
      <c r="I34" s="45"/>
      <c r="L34" s="45"/>
      <c r="M34" s="45"/>
      <c r="N34" s="48"/>
      <c r="O34" s="45"/>
      <c r="P34" s="45"/>
      <c r="Q34" s="45"/>
      <c r="R34" s="45"/>
      <c r="S34" s="45"/>
      <c r="T34" s="45"/>
    </row>
  </sheetData>
  <mergeCells count="42">
    <mergeCell ref="B24:C24"/>
    <mergeCell ref="G24:H24"/>
    <mergeCell ref="M24:N24"/>
    <mergeCell ref="R24:S24"/>
    <mergeCell ref="B25:C25"/>
    <mergeCell ref="G25:H25"/>
    <mergeCell ref="M25:N25"/>
    <mergeCell ref="R25:S25"/>
    <mergeCell ref="B26:C26"/>
    <mergeCell ref="G26:H26"/>
    <mergeCell ref="M26:N26"/>
    <mergeCell ref="R26:S26"/>
    <mergeCell ref="B27:C27"/>
    <mergeCell ref="G27:H27"/>
    <mergeCell ref="M27:N27"/>
    <mergeCell ref="R27:S27"/>
    <mergeCell ref="B28:C28"/>
    <mergeCell ref="G28:H28"/>
    <mergeCell ref="M28:N28"/>
    <mergeCell ref="R28:S28"/>
    <mergeCell ref="B29:C29"/>
    <mergeCell ref="G29:H29"/>
    <mergeCell ref="M29:N29"/>
    <mergeCell ref="R29:S29"/>
    <mergeCell ref="B30:C30"/>
    <mergeCell ref="G30:H30"/>
    <mergeCell ref="M30:N30"/>
    <mergeCell ref="R30:S30"/>
    <mergeCell ref="B31:C31"/>
    <mergeCell ref="G31:H31"/>
    <mergeCell ref="M31:N31"/>
    <mergeCell ref="R31:S31"/>
    <mergeCell ref="B32:C32"/>
    <mergeCell ref="G32:H32"/>
    <mergeCell ref="M32:N32"/>
    <mergeCell ref="R32:S32"/>
    <mergeCell ref="B33:C33"/>
    <mergeCell ref="G33:H33"/>
    <mergeCell ref="M33:N33"/>
    <mergeCell ref="R33:S33"/>
    <mergeCell ref="A1:I8"/>
    <mergeCell ref="L1:T8"/>
  </mergeCells>
  <hyperlinks>
    <hyperlink ref="B25:C25" location="'Voice Quality Summary'!A1" display="Voice Quality Summary"/>
    <hyperlink ref="B29:C29" location="'Call Performance Summary'!A1" display="Call Performance Summary"/>
    <hyperlink ref="B30:C30" location="'Call Initiation'!A1" display="Call Initiation Performance Report"/>
    <hyperlink ref="B31:C31" location="'Call Retention'!A1" display="Call Retention Performance Report"/>
    <hyperlink ref="B32:C32" location="'Audio Verification'!A1" display="Audio Verification Performance Report"/>
    <hyperlink ref="B33:C33" location="'Device Performance'!A1" display="Device Performance Report"/>
    <hyperlink ref="B26:C26" location="VQ_MOSData!A1" display="Detailed MOS Data"/>
    <hyperlink ref="B27:C27" location="'Delay Performance Summary'!A1" display="Delay Performance Summary"/>
    <hyperlink ref="B28:C28" location="'Delay Measurements'!A1" display="Detailed Delay Data"/>
    <hyperlink ref="M25:N25" location="'Voice Quality Summary'!A1" display="Voice Quality Summary"/>
    <hyperlink ref="M29:N29" location="'Call Performance Summary'!A1" display="Call Performance Summary"/>
    <hyperlink ref="M30:N30" location="'Call Initiation'!A1" display="Call Initiation Performance Report"/>
    <hyperlink ref="M31:N31" location="'Call Retention'!A1" display="Call Retention Performance Report"/>
    <hyperlink ref="M32:N32" location="'Audio Verification'!A1" display="Audio Verification Performance Report"/>
    <hyperlink ref="M33:N33" location="'Device Performance'!A1" display="Device Performance Report"/>
    <hyperlink ref="M26:N26" location="VQ_MOSData!A1" display="Detailed MOS Data"/>
    <hyperlink ref="M27:N27" location="'Delay Performance Summary'!A1" display="Delay Performance Summary"/>
    <hyperlink ref="M28:N28" location="'Delay Measurements'!A1" display="Detailed Delay Data"/>
  </hyperlink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M150"/>
  <sheetViews>
    <sheetView tabSelected="1" topLeftCell="B1" workbookViewId="0">
      <selection activeCell="E12" sqref="E12"/>
    </sheetView>
  </sheetViews>
  <sheetFormatPr defaultColWidth="9" defaultRowHeight="14.25"/>
  <cols>
    <col min="2" max="2" width="31.1061946902655" customWidth="1"/>
    <col min="3" max="3" width="13.6637168141593" customWidth="1"/>
    <col min="4" max="4" width="13.3362831858407" customWidth="1"/>
    <col min="5" max="5" width="13" customWidth="1"/>
    <col min="6" max="6" width="12.6637168141593" customWidth="1"/>
    <col min="7" max="7" width="12.7787610619469" customWidth="1"/>
    <col min="8" max="8" width="12.8849557522124" customWidth="1"/>
    <col min="9" max="9" width="12.1061946902655" customWidth="1"/>
    <col min="10" max="10" width="12.2212389380531" customWidth="1"/>
    <col min="11" max="13" width="12.1061946902655" customWidth="1"/>
    <col min="14" max="14" width="11.8849557522124" customWidth="1"/>
    <col min="19" max="19" width="31.1061946902655" customWidth="1"/>
    <col min="20" max="20" width="12.1061946902655" customWidth="1"/>
    <col min="21" max="22" width="11.8849557522124" customWidth="1"/>
    <col min="23" max="23" width="12.1061946902655" customWidth="1"/>
    <col min="24" max="25" width="11.8849557522124" customWidth="1"/>
    <col min="26" max="26" width="12" customWidth="1"/>
    <col min="27" max="27" width="12.2212389380531" customWidth="1"/>
    <col min="28" max="28" width="12.1061946902655" customWidth="1"/>
    <col min="29" max="29" width="12.3362831858407" customWidth="1"/>
    <col min="30" max="31" width="12" customWidth="1"/>
  </cols>
  <sheetData>
    <row r="1" ht="15" customHeight="1" spans="1:32">
      <c r="A1" s="199" t="s">
        <v>22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1"/>
      <c r="R1" s="199" t="s">
        <v>43</v>
      </c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1"/>
    </row>
    <row r="2" ht="15" customHeight="1" spans="1:3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202"/>
      <c r="R2" s="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202"/>
    </row>
    <row r="3" ht="15" customHeight="1" spans="1:3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202"/>
      <c r="Q3" s="255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202"/>
    </row>
    <row r="4" ht="15" customHeight="1" spans="1:3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202"/>
      <c r="R4" s="6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202"/>
    </row>
    <row r="5" ht="15" customHeight="1" spans="1:3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02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202"/>
    </row>
    <row r="6" ht="21" customHeight="1" spans="1:247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02"/>
      <c r="P6" s="2"/>
      <c r="Q6" s="25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20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</row>
    <row r="7" ht="21" customHeight="1" spans="1:247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2"/>
      <c r="Q7" s="2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</row>
    <row r="8" ht="15" spans="1:247">
      <c r="A8" s="45"/>
      <c r="B8" s="45"/>
      <c r="C8" s="203" t="s">
        <v>44</v>
      </c>
      <c r="D8" s="218"/>
      <c r="E8" s="218"/>
      <c r="F8" s="218"/>
      <c r="G8" s="218"/>
      <c r="H8" s="219"/>
      <c r="I8" s="203" t="s">
        <v>45</v>
      </c>
      <c r="J8" s="218"/>
      <c r="K8" s="218"/>
      <c r="L8" s="218"/>
      <c r="M8" s="218"/>
      <c r="N8" s="219"/>
      <c r="O8" s="45"/>
      <c r="P8" s="2"/>
      <c r="Q8" s="2"/>
      <c r="R8" s="45"/>
      <c r="S8" s="45"/>
      <c r="T8" s="203" t="s">
        <v>44</v>
      </c>
      <c r="U8" s="218"/>
      <c r="V8" s="218"/>
      <c r="W8" s="218"/>
      <c r="X8" s="218"/>
      <c r="Y8" s="219"/>
      <c r="Z8" s="203" t="s">
        <v>45</v>
      </c>
      <c r="AA8" s="218"/>
      <c r="AB8" s="218"/>
      <c r="AC8" s="218"/>
      <c r="AD8" s="218"/>
      <c r="AE8" s="219"/>
      <c r="AF8" s="45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</row>
    <row r="9" ht="15" spans="1:247">
      <c r="A9" s="45"/>
      <c r="B9" s="45"/>
      <c r="C9" s="220" t="str">
        <f>CONCATENATE('Device Overview'!C12," DL")</f>
        <v> DL</v>
      </c>
      <c r="D9" s="221" t="str">
        <f>CONCATENATE('Device Overview'!D12," DL")</f>
        <v> DL</v>
      </c>
      <c r="E9" s="221" t="str">
        <f>CONCATENATE('Device Overview'!E12," DL")</f>
        <v> DL</v>
      </c>
      <c r="F9" s="221" t="str">
        <f>CONCATENATE('Device Overview'!F12," DL")</f>
        <v> DL</v>
      </c>
      <c r="G9" s="221" t="str">
        <f>CONCATENATE('Device Overview'!G12," DL")</f>
        <v> DL</v>
      </c>
      <c r="H9" s="222" t="str">
        <f>CONCATENATE('Device Overview'!H12," DL")</f>
        <v> DL</v>
      </c>
      <c r="I9" s="220" t="str">
        <f>CONCATENATE('Device Overview'!C12," UL")</f>
        <v> UL</v>
      </c>
      <c r="J9" s="221" t="str">
        <f>CONCATENATE('Device Overview'!D12," UL")</f>
        <v> UL</v>
      </c>
      <c r="K9" s="221" t="str">
        <f>CONCATENATE('Device Overview'!E12," UL")</f>
        <v> UL</v>
      </c>
      <c r="L9" s="221" t="str">
        <f>CONCATENATE('Device Overview'!F12," UL")</f>
        <v> UL</v>
      </c>
      <c r="M9" s="221" t="str">
        <f>CONCATENATE('Device Overview'!G12," UL")</f>
        <v> UL</v>
      </c>
      <c r="N9" s="222" t="str">
        <f>CONCATENATE('Device Overview'!H12," UL")</f>
        <v> UL</v>
      </c>
      <c r="O9" s="45"/>
      <c r="P9" s="2"/>
      <c r="Q9" s="256"/>
      <c r="R9" s="45"/>
      <c r="S9" s="45"/>
      <c r="T9" s="220" t="str">
        <f>CONCATENATE('Device Overview'!N12," DL")</f>
        <v> DL</v>
      </c>
      <c r="U9" s="221" t="str">
        <f>CONCATENATE('Device Overview'!O12," DL")</f>
        <v> DL</v>
      </c>
      <c r="V9" s="221" t="str">
        <f>CONCATENATE('Device Overview'!P12," DL")</f>
        <v> DL</v>
      </c>
      <c r="W9" s="221" t="str">
        <f>CONCATENATE('Device Overview'!Q12," DL")</f>
        <v> DL</v>
      </c>
      <c r="X9" s="221" t="str">
        <f>CONCATENATE('Device Overview'!R12," DL")</f>
        <v> DL</v>
      </c>
      <c r="Y9" s="221" t="str">
        <f>CONCATENATE('Device Overview'!S12," DL")</f>
        <v> DL</v>
      </c>
      <c r="Z9" s="221" t="str">
        <f>CONCATENATE('Device Overview'!N12," UL")</f>
        <v> UL</v>
      </c>
      <c r="AA9" s="221" t="str">
        <f>CONCATENATE('Device Overview'!O12," UL")</f>
        <v> UL</v>
      </c>
      <c r="AB9" s="221" t="str">
        <f>CONCATENATE('Device Overview'!P12," UL")</f>
        <v> UL</v>
      </c>
      <c r="AC9" s="221" t="str">
        <f>CONCATENATE('Device Overview'!Q12," UL")</f>
        <v> UL</v>
      </c>
      <c r="AD9" s="221" t="str">
        <f>CONCATENATE('Device Overview'!R12," UL")</f>
        <v> UL</v>
      </c>
      <c r="AE9" s="221" t="str">
        <f>CONCATENATE('Device Overview'!S12," UL")</f>
        <v> UL</v>
      </c>
      <c r="AF9" s="45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</row>
    <row r="10" s="217" customFormat="1" spans="1:247">
      <c r="A10" s="45"/>
      <c r="B10" s="205" t="s">
        <v>46</v>
      </c>
      <c r="C10" s="223" t="str">
        <f>IFERROR(AVERAGE(VQ_MOSData!D:D),"")</f>
        <v/>
      </c>
      <c r="D10" s="224" t="str">
        <f>IFERROR(AVERAGE(VQ_MOSData!E:E),"")</f>
        <v/>
      </c>
      <c r="E10" s="224">
        <f>IFERROR(AVERAGE(VQ_MOSData!F:F),"")</f>
        <v>4.43360537496106</v>
      </c>
      <c r="F10" s="224" t="str">
        <f>IFERROR(AVERAGE(VQ_MOSData!G:G),"")</f>
        <v/>
      </c>
      <c r="G10" s="224">
        <f>IFERROR(AVERAGE(VQ_MOSData!H:H),"")</f>
        <v>3.84352716803551</v>
      </c>
      <c r="H10" s="224" t="str">
        <f>IFERROR(AVERAGE(VQ_MOSData!I:I),"")</f>
        <v/>
      </c>
      <c r="I10" s="223" t="str">
        <f>IFERROR(AVERAGE(VQ_MOSData!J:J),"")</f>
        <v/>
      </c>
      <c r="J10" s="224" t="str">
        <f>IFERROR(AVERAGE(VQ_MOSData!K:K),"")</f>
        <v/>
      </c>
      <c r="K10" s="224">
        <f>IFERROR(AVERAGE(VQ_MOSData!L:L),"")</f>
        <v>4.39451971716351</v>
      </c>
      <c r="L10" s="224" t="str">
        <f>IFERROR(AVERAGE(VQ_MOSData!M:M),"")</f>
        <v/>
      </c>
      <c r="M10" s="224">
        <f>IFERROR(AVERAGE(VQ_MOSData!N:N),"")</f>
        <v>3.8079874274436</v>
      </c>
      <c r="N10" s="245" t="str">
        <f>IFERROR(AVERAGE(VQ_MOSData!O:O),"")</f>
        <v/>
      </c>
      <c r="O10" s="45"/>
      <c r="P10" s="2"/>
      <c r="Q10" s="2"/>
      <c r="R10" s="45"/>
      <c r="S10" s="205" t="s">
        <v>46</v>
      </c>
      <c r="T10" s="223" t="str">
        <f>IFERROR(AVERAGE(VQ_MOSData!P:P),"")</f>
        <v/>
      </c>
      <c r="U10" s="224" t="str">
        <f>IFERROR(AVERAGE(VQ_MOSData!Q:Q),"")</f>
        <v/>
      </c>
      <c r="V10" s="224" t="str">
        <f>IFERROR(AVERAGE(VQ_MOSData!R:R),"")</f>
        <v/>
      </c>
      <c r="W10" s="224" t="str">
        <f>IFERROR(AVERAGE(VQ_MOSData!S:S),"")</f>
        <v/>
      </c>
      <c r="X10" s="224" t="str">
        <f>IFERROR(AVERAGE(VQ_MOSData!T:T),"")</f>
        <v/>
      </c>
      <c r="Y10" s="224" t="str">
        <f>IFERROR(AVERAGE(VQ_MOSData!U:U),"")</f>
        <v/>
      </c>
      <c r="Z10" s="223" t="str">
        <f>IFERROR(AVERAGE(VQ_MOSData!V:V),"")</f>
        <v/>
      </c>
      <c r="AA10" s="224" t="str">
        <f>IFERROR(AVERAGE(VQ_MOSData!W:W),"")</f>
        <v/>
      </c>
      <c r="AB10" s="224" t="str">
        <f>IFERROR(AVERAGE(VQ_MOSData!X:X),"")</f>
        <v/>
      </c>
      <c r="AC10" s="224" t="str">
        <f>IFERROR(AVERAGE(VQ_MOSData!Y:Y),"")</f>
        <v/>
      </c>
      <c r="AD10" s="224" t="str">
        <f>IFERROR(AVERAGE(VQ_MOSData!Z:Z),"")</f>
        <v/>
      </c>
      <c r="AE10" s="245" t="str">
        <f>IFERROR(AVERAGE(VQ_MOSData!AA:AA),"")</f>
        <v/>
      </c>
      <c r="AF10" s="45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</row>
    <row r="11" spans="1:247">
      <c r="A11" s="45"/>
      <c r="B11" s="207" t="s">
        <v>47</v>
      </c>
      <c r="C11" s="225" t="str">
        <f>IFERROR(STDEV(VQ_MOSData!D:D),"")</f>
        <v/>
      </c>
      <c r="D11" s="226" t="str">
        <f>IFERROR(STDEV(VQ_MOSData!E:E),"")</f>
        <v/>
      </c>
      <c r="E11" s="226">
        <f>IFERROR(STDEV(VQ_MOSData!F:F),"")</f>
        <v>0.135637160441935</v>
      </c>
      <c r="F11" s="226" t="str">
        <f>IFERROR(STDEV(VQ_MOSData!G:G),"")</f>
        <v/>
      </c>
      <c r="G11" s="226">
        <f>IFERROR(STDEV(VQ_MOSData!H:H),"")</f>
        <v>0.2658286245429</v>
      </c>
      <c r="H11" s="226" t="str">
        <f>IFERROR(STDEV(VQ_MOSData!I:I),"")</f>
        <v/>
      </c>
      <c r="I11" s="225" t="str">
        <f>IFERROR(STDEV(VQ_MOSData!J:J),"")</f>
        <v/>
      </c>
      <c r="J11" s="226" t="str">
        <f>IFERROR(STDEV(VQ_MOSData!K:K),"")</f>
        <v/>
      </c>
      <c r="K11" s="226">
        <f>IFERROR(STDEV(VQ_MOSData!L:L),"")</f>
        <v>0.373294687454457</v>
      </c>
      <c r="L11" s="226" t="str">
        <f>IFERROR(STDEV(VQ_MOSData!M:M),"")</f>
        <v/>
      </c>
      <c r="M11" s="226">
        <f>IFERROR(STDEV(VQ_MOSData!N:N),"")</f>
        <v>0.324352209148174</v>
      </c>
      <c r="N11" s="246" t="str">
        <f>IFERROR(STDEV(VQ_MOSData!O:O),"")</f>
        <v/>
      </c>
      <c r="O11" s="45"/>
      <c r="P11" s="2"/>
      <c r="Q11" s="2"/>
      <c r="R11" s="45"/>
      <c r="S11" s="207" t="s">
        <v>47</v>
      </c>
      <c r="T11" s="225" t="str">
        <f>IFERROR(STDEV(VQ_MOSData!P:P),"")</f>
        <v/>
      </c>
      <c r="U11" s="226" t="str">
        <f>IFERROR(STDEV(VQ_MOSData!Q:Q),"")</f>
        <v/>
      </c>
      <c r="V11" s="226" t="str">
        <f>IFERROR(STDEV(VQ_MOSData!R:R),"")</f>
        <v/>
      </c>
      <c r="W11" s="226" t="str">
        <f>IFERROR(STDEV(VQ_MOSData!S:S),"")</f>
        <v/>
      </c>
      <c r="X11" s="226" t="str">
        <f>IFERROR(STDEV(VQ_MOSData!T:T),"")</f>
        <v/>
      </c>
      <c r="Y11" s="226" t="str">
        <f>IFERROR(STDEV(VQ_MOSData!U:U),"")</f>
        <v/>
      </c>
      <c r="Z11" s="225" t="str">
        <f>IFERROR(STDEV(VQ_MOSData!V:V),"")</f>
        <v/>
      </c>
      <c r="AA11" s="226" t="str">
        <f>IFERROR(STDEV(VQ_MOSData!W:W),"")</f>
        <v/>
      </c>
      <c r="AB11" s="226" t="str">
        <f>IFERROR(STDEV(VQ_MOSData!X:X),"")</f>
        <v/>
      </c>
      <c r="AC11" s="226" t="str">
        <f>IFERROR(STDEV(VQ_MOSData!Y:Y),"")</f>
        <v/>
      </c>
      <c r="AD11" s="226" t="str">
        <f>IFERROR(STDEV(VQ_MOSData!Z:Z),"")</f>
        <v/>
      </c>
      <c r="AE11" s="246" t="str">
        <f>IFERROR(STDEV(VQ_MOSData!AA:AA),"")</f>
        <v/>
      </c>
      <c r="AF11" s="45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</row>
    <row r="12" s="217" customFormat="1" spans="1:247">
      <c r="A12" s="45"/>
      <c r="B12" s="207" t="s">
        <v>48</v>
      </c>
      <c r="C12" s="227">
        <f>MAX(VQ_MOSData!D:D)</f>
        <v>0</v>
      </c>
      <c r="D12" s="228">
        <f>MAX(VQ_MOSData!E:E)</f>
        <v>0</v>
      </c>
      <c r="E12" s="228">
        <f>MAX(VQ_MOSData!F:F)</f>
        <v>4.56650161743164</v>
      </c>
      <c r="F12" s="228">
        <f>MAX(VQ_MOSData!G:G)</f>
        <v>0</v>
      </c>
      <c r="G12" s="228">
        <f>MAX(VQ_MOSData!H:H)</f>
        <v>4.13559770584106</v>
      </c>
      <c r="H12" s="228">
        <f>MAX(VQ_MOSData!I:I)</f>
        <v>0</v>
      </c>
      <c r="I12" s="227">
        <f>MAX(VQ_MOSData!J:J)</f>
        <v>0</v>
      </c>
      <c r="J12" s="228">
        <f>MAX(VQ_MOSData!K:K)</f>
        <v>0</v>
      </c>
      <c r="K12" s="228">
        <f>MAX(VQ_MOSData!L:L)</f>
        <v>4.55199813842773</v>
      </c>
      <c r="L12" s="228">
        <f>MAX(VQ_MOSData!M:M)</f>
        <v>0</v>
      </c>
      <c r="M12" s="228">
        <f>MAX(VQ_MOSData!N:N)</f>
        <v>4.10282850265503</v>
      </c>
      <c r="N12" s="247">
        <f>MAX(VQ_MOSData!O:O)</f>
        <v>0</v>
      </c>
      <c r="O12" s="45"/>
      <c r="P12" s="2"/>
      <c r="Q12" s="2"/>
      <c r="R12" s="45"/>
      <c r="S12" s="207" t="s">
        <v>48</v>
      </c>
      <c r="T12" s="227">
        <f>MAX(VQ_MOSData!P:P)</f>
        <v>0</v>
      </c>
      <c r="U12" s="228">
        <f>MAX(VQ_MOSData!Q:Q)</f>
        <v>0</v>
      </c>
      <c r="V12" s="228">
        <f>MAX(VQ_MOSData!R:R)</f>
        <v>0</v>
      </c>
      <c r="W12" s="228">
        <f>MAX(VQ_MOSData!S:S)</f>
        <v>0</v>
      </c>
      <c r="X12" s="228">
        <f>MAX(VQ_MOSData!T:T)</f>
        <v>0</v>
      </c>
      <c r="Y12" s="228">
        <f>MAX(VQ_MOSData!U:U)</f>
        <v>0</v>
      </c>
      <c r="Z12" s="227">
        <f>MAX(VQ_MOSData!V:V)</f>
        <v>0</v>
      </c>
      <c r="AA12" s="228">
        <f>MAX(VQ_MOSData!W:W)</f>
        <v>0</v>
      </c>
      <c r="AB12" s="228">
        <f>MAX(VQ_MOSData!X:X)</f>
        <v>0</v>
      </c>
      <c r="AC12" s="228">
        <f>MAX(VQ_MOSData!Y:Y)</f>
        <v>0</v>
      </c>
      <c r="AD12" s="228">
        <f>MAX(VQ_MOSData!Z:Z)</f>
        <v>0</v>
      </c>
      <c r="AE12" s="247">
        <f>MAX(VQ_MOSData!AA:AA)</f>
        <v>0</v>
      </c>
      <c r="AF12" s="45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</row>
    <row r="13" spans="1:247">
      <c r="A13" s="45"/>
      <c r="B13" s="207" t="s">
        <v>49</v>
      </c>
      <c r="C13" s="229">
        <f>COUNT(VQ_MOSData!D:D)</f>
        <v>0</v>
      </c>
      <c r="D13" s="230">
        <f>COUNT(VQ_MOSData!E:E)</f>
        <v>0</v>
      </c>
      <c r="E13" s="230">
        <f>COUNT(VQ_MOSData!F:F)</f>
        <v>87</v>
      </c>
      <c r="F13" s="230">
        <f>COUNT(VQ_MOSData!G:G)</f>
        <v>0</v>
      </c>
      <c r="G13" s="230">
        <f>COUNT(VQ_MOSData!H:H)</f>
        <v>88</v>
      </c>
      <c r="H13" s="230">
        <f>COUNT(VQ_MOSData!I:I)</f>
        <v>0</v>
      </c>
      <c r="I13" s="229">
        <f>COUNT(VQ_MOSData!J:J)</f>
        <v>0</v>
      </c>
      <c r="J13" s="230">
        <f>COUNT(VQ_MOSData!K:K)</f>
        <v>0</v>
      </c>
      <c r="K13" s="230">
        <f>COUNT(VQ_MOSData!L:L)</f>
        <v>90</v>
      </c>
      <c r="L13" s="230">
        <f>COUNT(VQ_MOSData!M:M)</f>
        <v>0</v>
      </c>
      <c r="M13" s="230">
        <f>COUNT(VQ_MOSData!N:N)</f>
        <v>89</v>
      </c>
      <c r="N13" s="248">
        <f>COUNT(VQ_MOSData!O:O)</f>
        <v>0</v>
      </c>
      <c r="O13" s="45"/>
      <c r="P13" s="2"/>
      <c r="Q13" s="2"/>
      <c r="R13" s="45"/>
      <c r="S13" s="207" t="s">
        <v>49</v>
      </c>
      <c r="T13" s="229">
        <f>COUNT(VQ_MOSData!P:P)</f>
        <v>0</v>
      </c>
      <c r="U13" s="230">
        <f>COUNT(VQ_MOSData!Q:Q)</f>
        <v>0</v>
      </c>
      <c r="V13" s="230">
        <f>COUNT(VQ_MOSData!R:R)</f>
        <v>0</v>
      </c>
      <c r="W13" s="230">
        <f>COUNT(VQ_MOSData!S:S)</f>
        <v>0</v>
      </c>
      <c r="X13" s="230">
        <f>COUNT(VQ_MOSData!T:T)</f>
        <v>0</v>
      </c>
      <c r="Y13" s="230">
        <f>COUNT(VQ_MOSData!U:U)</f>
        <v>0</v>
      </c>
      <c r="Z13" s="229">
        <f>COUNT(VQ_MOSData!V:V)</f>
        <v>0</v>
      </c>
      <c r="AA13" s="230">
        <f>COUNT(VQ_MOSData!W:W)</f>
        <v>0</v>
      </c>
      <c r="AB13" s="230">
        <f>COUNT(VQ_MOSData!X:X)</f>
        <v>0</v>
      </c>
      <c r="AC13" s="230">
        <f>COUNT(VQ_MOSData!Y:Y)</f>
        <v>0</v>
      </c>
      <c r="AD13" s="230">
        <f>COUNT(VQ_MOSData!Z:Z)</f>
        <v>0</v>
      </c>
      <c r="AE13" s="248">
        <f>COUNT(VQ_MOSData!AA:AA)</f>
        <v>0</v>
      </c>
      <c r="AF13" s="45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</row>
    <row r="14" spans="1:247">
      <c r="A14" s="45"/>
      <c r="B14" s="207" t="s">
        <v>50</v>
      </c>
      <c r="C14" s="231" t="str">
        <f>IFERROR(COUNTIF(VQ_MOSData!D:D,"&gt;=3.2")/C13,"")</f>
        <v/>
      </c>
      <c r="D14" s="232" t="str">
        <f>IFERROR(COUNTIF(VQ_MOSData!E:E,"&gt;=3.2")/D13,"")</f>
        <v/>
      </c>
      <c r="E14" s="232">
        <f>IFERROR(COUNTIF(VQ_MOSData!F:F,"&gt;=3.2")/E13,"")</f>
        <v>1</v>
      </c>
      <c r="F14" s="232" t="str">
        <f>IFERROR(COUNTIF(VQ_MOSData!G:G,"&gt;=3.2")/F13,"")</f>
        <v/>
      </c>
      <c r="G14" s="232">
        <f>IFERROR(COUNTIF(VQ_MOSData!H:H,"&gt;=3.2")/G13,"")</f>
        <v>0.977272727272727</v>
      </c>
      <c r="H14" s="232" t="str">
        <f>IFERROR(COUNTIF(VQ_MOSData!I:I,"&gt;=3.2")/H13,"")</f>
        <v/>
      </c>
      <c r="I14" s="231" t="str">
        <f>IFERROR(COUNTIF(VQ_MOSData!J:J,"&gt;=3.2")/I13,"")</f>
        <v/>
      </c>
      <c r="J14" s="232" t="str">
        <f>IFERROR(COUNTIF(VQ_MOSData!K:K,"&gt;=3.2")/J13,"")</f>
        <v/>
      </c>
      <c r="K14" s="232">
        <f>IFERROR(COUNTIF(VQ_MOSData!L:L,"&gt;=3.2")/K13,"")</f>
        <v>0.977777777777778</v>
      </c>
      <c r="L14" s="232" t="str">
        <f>IFERROR(COUNTIF(VQ_MOSData!M:M,"&gt;=3.2")/L13,"")</f>
        <v/>
      </c>
      <c r="M14" s="232">
        <f>IFERROR(COUNTIF(VQ_MOSData!N:N,"&gt;=3.2")/M13,"")</f>
        <v>0.943820224719101</v>
      </c>
      <c r="N14" s="249" t="str">
        <f>IFERROR(COUNTIF(VQ_MOSData!O:O,"&gt;=3.2")/N13,"")</f>
        <v/>
      </c>
      <c r="O14" s="45"/>
      <c r="P14" s="2"/>
      <c r="Q14" s="2"/>
      <c r="R14" s="45"/>
      <c r="S14" s="207" t="s">
        <v>50</v>
      </c>
      <c r="T14" s="231" t="str">
        <f>IFERROR(COUNTIF(VQ_MOSData!P:P,"&gt;=3.2")/T13,"")</f>
        <v/>
      </c>
      <c r="U14" s="232" t="str">
        <f>IFERROR(COUNTIF(VQ_MOSData!Q:Q,"&gt;=3.2")/U13,"")</f>
        <v/>
      </c>
      <c r="V14" s="232" t="str">
        <f>IFERROR(COUNTIF(VQ_MOSData!R:R,"&gt;=3.2")/V13,"")</f>
        <v/>
      </c>
      <c r="W14" s="232" t="str">
        <f>IFERROR(COUNTIF(VQ_MOSData!S:S,"&gt;=3.2")/W13,"")</f>
        <v/>
      </c>
      <c r="X14" s="232" t="str">
        <f>IFERROR(COUNTIF(VQ_MOSData!T:T,"&gt;=3.2")/X13,"")</f>
        <v/>
      </c>
      <c r="Y14" s="232" t="str">
        <f>IFERROR(COUNTIF(VQ_MOSData!U:U,"&gt;=3.2")/Y13,"")</f>
        <v/>
      </c>
      <c r="Z14" s="231" t="str">
        <f>IFERROR(COUNTIF(VQ_MOSData!V:V,"&gt;=3.2")/Z13,"")</f>
        <v/>
      </c>
      <c r="AA14" s="232" t="str">
        <f>IFERROR(COUNTIF(VQ_MOSData!W:W,"&gt;=3.2")/AA13,"")</f>
        <v/>
      </c>
      <c r="AB14" s="232" t="str">
        <f>IFERROR(COUNTIF(VQ_MOSData!X:X,"&gt;=3.2")/AB13,"")</f>
        <v/>
      </c>
      <c r="AC14" s="232" t="str">
        <f>IFERROR(COUNTIF(VQ_MOSData!Y:Y,"&gt;=3.2")/AC13,"")</f>
        <v/>
      </c>
      <c r="AD14" s="232" t="str">
        <f>IFERROR(COUNTIF(VQ_MOSData!Z:Z,"&gt;=3.2")/AD13,"")</f>
        <v/>
      </c>
      <c r="AE14" s="249" t="str">
        <f>IFERROR(COUNTIF(VQ_MOSData!AA:AA,"&gt;=3.2")/AE13,"")</f>
        <v/>
      </c>
      <c r="AF14" s="45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</row>
    <row r="15" s="217" customFormat="1" spans="1:247">
      <c r="A15" s="45"/>
      <c r="B15" s="207" t="s">
        <v>51</v>
      </c>
      <c r="C15" s="233" t="str">
        <f>IFERROR(COUNTIF(VQ_MOSData!D:D,"&lt;3.0")/C13,"")</f>
        <v/>
      </c>
      <c r="D15" s="234" t="str">
        <f>IFERROR(COUNTIF(VQ_MOSData!E:E,"&lt;3.0")/D13,"")</f>
        <v/>
      </c>
      <c r="E15" s="234">
        <f>IFERROR(COUNTIF(VQ_MOSData!F:F,"&lt;3.0")/E13,"")</f>
        <v>0</v>
      </c>
      <c r="F15" s="234" t="str">
        <f>IFERROR(COUNTIF(VQ_MOSData!G:G,"&lt;3.0")/F13,"")</f>
        <v/>
      </c>
      <c r="G15" s="234">
        <f>IFERROR(COUNTIF(VQ_MOSData!H:H,"&lt;3.0")/G13,"")</f>
        <v>0.0113636363636364</v>
      </c>
      <c r="H15" s="234" t="str">
        <f>IFERROR(COUNTIF(VQ_MOSData!I:I,"&lt;3.0")/H13,"")</f>
        <v/>
      </c>
      <c r="I15" s="233" t="str">
        <f>IFERROR(COUNTIF(VQ_MOSData!J:J,"&lt;3.0")/I13,"")</f>
        <v/>
      </c>
      <c r="J15" s="234" t="str">
        <f>IFERROR(COUNTIF(VQ_MOSData!K:K,"&lt;3.0")/J13,"")</f>
        <v/>
      </c>
      <c r="K15" s="234">
        <f>IFERROR(COUNTIF(VQ_MOSData!L:L,"&lt;3.0")/K13,"")</f>
        <v>0.0111111111111111</v>
      </c>
      <c r="L15" s="234" t="str">
        <f>IFERROR(COUNTIF(VQ_MOSData!M:M,"&lt;3.0")/L13,"")</f>
        <v/>
      </c>
      <c r="M15" s="234">
        <f>IFERROR(COUNTIF(VQ_MOSData!N:N,"&lt;3.0")/M13,"")</f>
        <v>0.0449438202247191</v>
      </c>
      <c r="N15" s="250" t="str">
        <f>IFERROR(COUNTIF(VQ_MOSData!O:O,"&lt;3.0")/N13,"")</f>
        <v/>
      </c>
      <c r="O15" s="45"/>
      <c r="P15" s="2"/>
      <c r="Q15" s="2"/>
      <c r="R15" s="45"/>
      <c r="S15" s="207" t="s">
        <v>51</v>
      </c>
      <c r="T15" s="233" t="str">
        <f>IFERROR(COUNTIF(VQ_MOSData!P:P,"&lt;3.0")/T13,"")</f>
        <v/>
      </c>
      <c r="U15" s="234" t="str">
        <f>IFERROR(COUNTIF(VQ_MOSData!Q:Q,"&lt;3.0")/U13,"")</f>
        <v/>
      </c>
      <c r="V15" s="234" t="str">
        <f>IFERROR(COUNTIF(VQ_MOSData!R:R,"&lt;3.0")/V13,"")</f>
        <v/>
      </c>
      <c r="W15" s="234" t="str">
        <f>IFERROR(COUNTIF(VQ_MOSData!S:S,"&lt;3.0")/W13,"")</f>
        <v/>
      </c>
      <c r="X15" s="234" t="str">
        <f>IFERROR(COUNTIF(VQ_MOSData!T:T,"&lt;3.0")/X13,"")</f>
        <v/>
      </c>
      <c r="Y15" s="234" t="str">
        <f>IFERROR(COUNTIF(VQ_MOSData!U:U,"&lt;3.0")/Y13,"")</f>
        <v/>
      </c>
      <c r="Z15" s="233" t="str">
        <f>IFERROR(COUNTIF(VQ_MOSData!V:V,"&lt;3.0")/Z13,"")</f>
        <v/>
      </c>
      <c r="AA15" s="234" t="str">
        <f>IFERROR(COUNTIF(VQ_MOSData!W:W,"&lt;3.0")/AA13,"")</f>
        <v/>
      </c>
      <c r="AB15" s="234" t="str">
        <f>IFERROR(COUNTIF(VQ_MOSData!X:X,"&lt;3.0")/AB13,"")</f>
        <v/>
      </c>
      <c r="AC15" s="234" t="str">
        <f>IFERROR(COUNTIF(VQ_MOSData!Y:Y,"&lt;3.0")/AC13,"")</f>
        <v/>
      </c>
      <c r="AD15" s="234" t="str">
        <f>IFERROR(COUNTIF(VQ_MOSData!Z:Z,"&lt;3.0")/AD13,"")</f>
        <v/>
      </c>
      <c r="AE15" s="250" t="str">
        <f>IFERROR(COUNTIF(VQ_MOSData!AA:AA,"&lt;3.0")/AE13,"")</f>
        <v/>
      </c>
      <c r="AF15" s="45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</row>
    <row r="16" s="217" customFormat="1" spans="1:247">
      <c r="A16" s="45"/>
      <c r="B16" s="207" t="s">
        <v>52</v>
      </c>
      <c r="C16" s="231" t="str">
        <f>IFERROR(COUNTIF(VQ_MOSData!D:D,"&lt;2.0")/C13,"")</f>
        <v/>
      </c>
      <c r="D16" s="232" t="str">
        <f>IFERROR(COUNTIF(VQ_MOSData!E:E,"&lt;2.0")/D13,"")</f>
        <v/>
      </c>
      <c r="E16" s="232">
        <f>IFERROR(COUNTIF(VQ_MOSData!F:F,"&lt;2.0")/E13,"")</f>
        <v>0</v>
      </c>
      <c r="F16" s="232" t="str">
        <f>IFERROR(COUNTIF(VQ_MOSData!G:G,"&lt;2.0")/F13,"")</f>
        <v/>
      </c>
      <c r="G16" s="232">
        <f>IFERROR(COUNTIF(VQ_MOSData!H:H,"&lt;2.0")/G13,"")</f>
        <v>0.0113636363636364</v>
      </c>
      <c r="H16" s="232" t="str">
        <f>IFERROR(COUNTIF(VQ_MOSData!I:I,"&lt;2.0")/H13,"")</f>
        <v/>
      </c>
      <c r="I16" s="231" t="str">
        <f>IFERROR(COUNTIF(VQ_MOSData!J:J,"&lt;2.0")/I13,"")</f>
        <v/>
      </c>
      <c r="J16" s="232" t="str">
        <f>IFERROR(COUNTIF(VQ_MOSData!K:K,"&lt;2.0")/J13,"")</f>
        <v/>
      </c>
      <c r="K16" s="232">
        <f>IFERROR(COUNTIF(VQ_MOSData!L:L,"&lt;2.0")/K13,"")</f>
        <v>0.0111111111111111</v>
      </c>
      <c r="L16" s="232" t="str">
        <f>IFERROR(COUNTIF(VQ_MOSData!M:M,"&lt;2.0")/L13,"")</f>
        <v/>
      </c>
      <c r="M16" s="232">
        <f>IFERROR(COUNTIF(VQ_MOSData!N:N,"&lt;2.0")/M13,"")</f>
        <v>0</v>
      </c>
      <c r="N16" s="249" t="str">
        <f>IFERROR(COUNTIF(VQ_MOSData!O:O,"&lt;2.0")/N13,"")</f>
        <v/>
      </c>
      <c r="O16" s="45"/>
      <c r="P16" s="2"/>
      <c r="Q16" s="2"/>
      <c r="R16" s="45"/>
      <c r="S16" s="207" t="s">
        <v>52</v>
      </c>
      <c r="T16" s="231" t="str">
        <f>IFERROR(COUNTIF(VQ_MOSData!P:P,"&lt;2.0")/T13,"")</f>
        <v/>
      </c>
      <c r="U16" s="232" t="str">
        <f>IFERROR(COUNTIF(VQ_MOSData!Q:Q,"&lt;2.0")/U13,"")</f>
        <v/>
      </c>
      <c r="V16" s="232" t="str">
        <f>IFERROR(COUNTIF(VQ_MOSData!R:R,"&lt;2.0")/V13,"")</f>
        <v/>
      </c>
      <c r="W16" s="232" t="str">
        <f>IFERROR(COUNTIF(VQ_MOSData!S:S,"&lt;2.0")/W13,"")</f>
        <v/>
      </c>
      <c r="X16" s="232" t="str">
        <f>IFERROR(COUNTIF(VQ_MOSData!T:T,"&lt;2.0")/X13,"")</f>
        <v/>
      </c>
      <c r="Y16" s="232" t="str">
        <f>IFERROR(COUNTIF(VQ_MOSData!U:U,"&lt;2.0")/Y13,"")</f>
        <v/>
      </c>
      <c r="Z16" s="231" t="str">
        <f>IFERROR(COUNTIF(VQ_MOSData!V:V,"&lt;2.0")/Z13,"")</f>
        <v/>
      </c>
      <c r="AA16" s="232" t="str">
        <f>IFERROR(COUNTIF(VQ_MOSData!W:W,"&lt;2.0")/AA13,"")</f>
        <v/>
      </c>
      <c r="AB16" s="232" t="str">
        <f>IFERROR(COUNTIF(VQ_MOSData!X:X,"&lt;2.0")/AB13,"")</f>
        <v/>
      </c>
      <c r="AC16" s="232" t="str">
        <f>IFERROR(COUNTIF(VQ_MOSData!Y:Y,"&lt;2.0")/AC13,"")</f>
        <v/>
      </c>
      <c r="AD16" s="232" t="str">
        <f>IFERROR(COUNTIF(VQ_MOSData!Z:Z,"&lt;2.0")/AD13,"")</f>
        <v/>
      </c>
      <c r="AE16" s="249" t="str">
        <f>IFERROR(COUNTIF(VQ_MOSData!AA:AA,"&lt;2.0")/AE13,"")</f>
        <v/>
      </c>
      <c r="AF16" s="45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</row>
    <row r="17" s="217" customFormat="1" spans="1:247">
      <c r="A17" s="45"/>
      <c r="B17" s="207" t="s">
        <v>53</v>
      </c>
      <c r="C17" s="235" t="str">
        <f>IFERROR(COUNTIF(VQ_MOSData!D:D,"&lt;=1.8")/C13,"")</f>
        <v/>
      </c>
      <c r="D17" s="234" t="str">
        <f>IFERROR(COUNTIF(VQ_MOSData!E:E,"&lt;=1.8")/D13,"")</f>
        <v/>
      </c>
      <c r="E17" s="234">
        <f>IFERROR(COUNTIF(VQ_MOSData!F:F,"&lt;=1.8")/E13,"")</f>
        <v>0</v>
      </c>
      <c r="F17" s="234" t="str">
        <f>IFERROR(COUNTIF(VQ_MOSData!G:G,"&lt;=1.8")/F13,"")</f>
        <v/>
      </c>
      <c r="G17" s="234">
        <f>IFERROR(COUNTIF(VQ_MOSData!H:H,"&lt;=1.8")/G13,"")</f>
        <v>0</v>
      </c>
      <c r="H17" s="234" t="str">
        <f>IFERROR(COUNTIF(VQ_MOSData!I:I,"&lt;=1.8")/H13,"")</f>
        <v/>
      </c>
      <c r="I17" s="233" t="str">
        <f>IFERROR(COUNTIF(VQ_MOSData!J:J,"&lt;=1.8")/I13,"")</f>
        <v/>
      </c>
      <c r="J17" s="234" t="str">
        <f>IFERROR(COUNTIF(VQ_MOSData!K:K,"&lt;=1.8")/J13,"")</f>
        <v/>
      </c>
      <c r="K17" s="234">
        <f>IFERROR(COUNTIF(VQ_MOSData!L:L,"&lt;=1.8")/K13,"")</f>
        <v>0.0111111111111111</v>
      </c>
      <c r="L17" s="234" t="str">
        <f>IFERROR(COUNTIF(VQ_MOSData!M:M,"&lt;=1.8")/L13,"")</f>
        <v/>
      </c>
      <c r="M17" s="234">
        <f>IFERROR(COUNTIF(VQ_MOSData!N:N,"&lt;=1.8")/M13,"")</f>
        <v>0</v>
      </c>
      <c r="N17" s="250" t="str">
        <f>IFERROR(COUNTIF(VQ_MOSData!O:O,"&lt;=1.8")/N13,"")</f>
        <v/>
      </c>
      <c r="O17" s="45"/>
      <c r="P17" s="2"/>
      <c r="Q17" s="2"/>
      <c r="R17" s="45"/>
      <c r="S17" s="207" t="s">
        <v>53</v>
      </c>
      <c r="T17" s="235" t="str">
        <f>IFERROR(COUNTIF(VQ_MOSData!P:P,"&lt;=1.8")/T13,"")</f>
        <v/>
      </c>
      <c r="U17" s="234" t="str">
        <f>IFERROR(COUNTIF(VQ_MOSData!Q:Q,"&lt;=1.8")/U13,"")</f>
        <v/>
      </c>
      <c r="V17" s="234" t="str">
        <f>IFERROR(COUNTIF(VQ_MOSData!R:R,"&lt;=1.8")/V13,"")</f>
        <v/>
      </c>
      <c r="W17" s="234" t="str">
        <f>IFERROR(COUNTIF(VQ_MOSData!S:S,"&lt;=1.8")/W13,"")</f>
        <v/>
      </c>
      <c r="X17" s="234" t="str">
        <f>IFERROR(COUNTIF(VQ_MOSData!T:T,"&lt;=1.8")/X13,"")</f>
        <v/>
      </c>
      <c r="Y17" s="234" t="str">
        <f>IFERROR(COUNTIF(VQ_MOSData!U:U,"&lt;=1.8")/Y13,"")</f>
        <v/>
      </c>
      <c r="Z17" s="233" t="str">
        <f>IFERROR(COUNTIF(VQ_MOSData!V:V,"&lt;=1.8")/Z13,"")</f>
        <v/>
      </c>
      <c r="AA17" s="234" t="str">
        <f>IFERROR(COUNTIF(VQ_MOSData!W:W,"&lt;=1.8")/AA13,"")</f>
        <v/>
      </c>
      <c r="AB17" s="234" t="str">
        <f>IFERROR(COUNTIF(VQ_MOSData!X:X,"&lt;=1.8")/AB13,"")</f>
        <v/>
      </c>
      <c r="AC17" s="234" t="str">
        <f>IFERROR(COUNTIF(VQ_MOSData!Y:Y,"&lt;=1.8")/AC13,"")</f>
        <v/>
      </c>
      <c r="AD17" s="234" t="str">
        <f>IFERROR(COUNTIF(VQ_MOSData!Z:Z,"&lt;=1.8")/AD13,"")</f>
        <v/>
      </c>
      <c r="AE17" s="250" t="str">
        <f>IFERROR(COUNTIF(VQ_MOSData!AA:AA,"&lt;=1.8")/AE13,"")</f>
        <v/>
      </c>
      <c r="AF17" s="45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</row>
    <row r="18" s="217" customFormat="1" spans="1:247">
      <c r="A18" s="45"/>
      <c r="B18" s="207" t="s">
        <v>54</v>
      </c>
      <c r="C18" s="235" t="s">
        <v>55</v>
      </c>
      <c r="D18" s="234" t="s">
        <v>56</v>
      </c>
      <c r="E18" s="234" t="s">
        <v>57</v>
      </c>
      <c r="F18" s="234" t="s">
        <v>56</v>
      </c>
      <c r="G18" s="234" t="s">
        <v>57</v>
      </c>
      <c r="H18" s="234" t="s">
        <v>56</v>
      </c>
      <c r="I18" s="233" t="s">
        <v>55</v>
      </c>
      <c r="J18" s="234" t="s">
        <v>56</v>
      </c>
      <c r="K18" s="234" t="s">
        <v>57</v>
      </c>
      <c r="L18" s="234" t="s">
        <v>56</v>
      </c>
      <c r="M18" s="234" t="s">
        <v>57</v>
      </c>
      <c r="N18" s="250" t="s">
        <v>56</v>
      </c>
      <c r="O18" s="45"/>
      <c r="P18" s="2"/>
      <c r="Q18" s="2"/>
      <c r="R18" s="45"/>
      <c r="S18" s="207" t="s">
        <v>54</v>
      </c>
      <c r="T18" s="235"/>
      <c r="U18" s="234"/>
      <c r="V18" s="234"/>
      <c r="W18" s="234"/>
      <c r="X18" s="234"/>
      <c r="Y18" s="234"/>
      <c r="Z18" s="233"/>
      <c r="AA18" s="234"/>
      <c r="AB18" s="234"/>
      <c r="AC18" s="234"/>
      <c r="AD18" s="234"/>
      <c r="AE18" s="250"/>
      <c r="AF18" s="45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</row>
    <row r="19" s="217" customFormat="1" spans="1:247">
      <c r="A19" s="45"/>
      <c r="B19" s="236" t="s">
        <v>58</v>
      </c>
      <c r="C19" s="237">
        <v>0</v>
      </c>
      <c r="D19" s="238"/>
      <c r="E19" s="239">
        <v>0</v>
      </c>
      <c r="F19" s="240"/>
      <c r="G19" s="239">
        <v>0</v>
      </c>
      <c r="H19" s="240"/>
      <c r="I19" s="251">
        <v>0</v>
      </c>
      <c r="J19" s="240"/>
      <c r="K19" s="239">
        <v>0</v>
      </c>
      <c r="L19" s="240"/>
      <c r="M19" s="239">
        <v>0</v>
      </c>
      <c r="N19" s="252"/>
      <c r="O19" s="45"/>
      <c r="P19" s="2"/>
      <c r="Q19" s="2"/>
      <c r="R19" s="45"/>
      <c r="S19" s="236" t="s">
        <v>58</v>
      </c>
      <c r="T19" s="257"/>
      <c r="U19" s="258"/>
      <c r="V19" s="258"/>
      <c r="W19" s="258"/>
      <c r="X19" s="258"/>
      <c r="Y19" s="258"/>
      <c r="Z19" s="261"/>
      <c r="AA19" s="258"/>
      <c r="AB19" s="258"/>
      <c r="AC19" s="258"/>
      <c r="AD19" s="258"/>
      <c r="AE19" s="262"/>
      <c r="AF19" s="45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</row>
    <row r="20" s="217" customFormat="1" ht="15" spans="1:247">
      <c r="A20" s="45"/>
      <c r="B20" s="241" t="s">
        <v>59</v>
      </c>
      <c r="C20" s="242">
        <v>1</v>
      </c>
      <c r="D20" s="243"/>
      <c r="E20" s="244">
        <v>1</v>
      </c>
      <c r="F20" s="243"/>
      <c r="G20" s="244">
        <v>1</v>
      </c>
      <c r="H20" s="243"/>
      <c r="I20" s="253">
        <v>1</v>
      </c>
      <c r="J20" s="243"/>
      <c r="K20" s="244">
        <v>1</v>
      </c>
      <c r="L20" s="243"/>
      <c r="M20" s="244">
        <v>1</v>
      </c>
      <c r="N20" s="254"/>
      <c r="O20" s="45"/>
      <c r="P20" s="2"/>
      <c r="Q20" s="2"/>
      <c r="R20" s="45"/>
      <c r="S20" s="241" t="s">
        <v>59</v>
      </c>
      <c r="T20" s="259"/>
      <c r="U20" s="260"/>
      <c r="V20" s="260"/>
      <c r="W20" s="260"/>
      <c r="X20" s="260"/>
      <c r="Y20" s="260"/>
      <c r="Z20" s="263"/>
      <c r="AA20" s="260"/>
      <c r="AB20" s="260"/>
      <c r="AC20" s="260"/>
      <c r="AD20" s="260"/>
      <c r="AE20" s="264"/>
      <c r="AF20" s="45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</row>
    <row r="21" s="2" customFormat="1" spans="1:3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</row>
    <row r="22" spans="1:3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</row>
    <row r="23" spans="1:3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</row>
    <row r="24" spans="1:3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</row>
    <row r="25" spans="1:3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</row>
    <row r="26" spans="1:3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</row>
    <row r="27" spans="1:3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</row>
    <row r="28" spans="1:3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</row>
    <row r="29" spans="1:3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</row>
    <row r="30" spans="1:3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</row>
    <row r="31" spans="1:3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</row>
    <row r="32" spans="1:3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</row>
    <row r="33" spans="1:3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</row>
    <row r="34" spans="1:3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</row>
    <row r="35" spans="1:3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</row>
    <row r="36" spans="1:3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</row>
    <row r="37" spans="1:3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</row>
    <row r="38" spans="1:3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</row>
    <row r="39" spans="1:3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</row>
    <row r="40" spans="1:3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</row>
    <row r="41" spans="1:3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</row>
    <row r="42" spans="1:3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</row>
    <row r="43" spans="1:3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</row>
    <row r="44" spans="1:3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</row>
    <row r="45" spans="1:3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</row>
    <row r="46" spans="1:3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</row>
    <row r="47" spans="1:3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</row>
    <row r="48" spans="1:3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</row>
    <row r="49" spans="1:3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</row>
    <row r="50" spans="1:3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</row>
    <row r="51" spans="1:3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</row>
    <row r="52" spans="1:3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</row>
    <row r="53" spans="1:3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</row>
    <row r="54" spans="1:3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</row>
    <row r="55" spans="1:3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</row>
    <row r="56" spans="1:3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</row>
    <row r="57" spans="1:3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</row>
    <row r="58" spans="1:3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</row>
    <row r="59" spans="1:3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</row>
    <row r="60" spans="1:3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</row>
    <row r="61" spans="1:3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</row>
    <row r="62" spans="1:3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</row>
    <row r="63" spans="1:3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</row>
    <row r="64" spans="1:3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</row>
    <row r="65" spans="1:3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</row>
    <row r="66" spans="1:3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</row>
    <row r="67" spans="1:3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</row>
    <row r="68" spans="1:3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</row>
    <row r="69" spans="1:3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1:3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</row>
    <row r="71" spans="1:3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</row>
    <row r="72" spans="1:3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</row>
    <row r="73" spans="1:3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</row>
    <row r="74" spans="1:3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</row>
    <row r="75" spans="1:3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</row>
    <row r="76" spans="1:46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2"/>
      <c r="Q76" s="2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2"/>
      <c r="AH76" s="2"/>
      <c r="AI76" s="266" t="str">
        <f t="shared" ref="AI76:AN76" si="0">Z9</f>
        <v> UL</v>
      </c>
      <c r="AJ76" s="266" t="str">
        <f t="shared" si="0"/>
        <v> UL</v>
      </c>
      <c r="AK76" s="266" t="str">
        <f t="shared" si="0"/>
        <v> UL</v>
      </c>
      <c r="AL76" s="266" t="str">
        <f t="shared" si="0"/>
        <v> UL</v>
      </c>
      <c r="AM76" s="266" t="str">
        <f t="shared" si="0"/>
        <v> UL</v>
      </c>
      <c r="AN76" s="266" t="str">
        <f t="shared" si="0"/>
        <v> UL</v>
      </c>
      <c r="AO76" s="266" t="str">
        <f t="shared" ref="AO76:AT76" si="1">T9</f>
        <v> DL</v>
      </c>
      <c r="AP76" s="266" t="str">
        <f t="shared" si="1"/>
        <v> DL</v>
      </c>
      <c r="AQ76" s="266" t="str">
        <f t="shared" si="1"/>
        <v> DL</v>
      </c>
      <c r="AR76" s="266" t="str">
        <f t="shared" si="1"/>
        <v> DL</v>
      </c>
      <c r="AS76" s="266" t="str">
        <f t="shared" si="1"/>
        <v> DL</v>
      </c>
      <c r="AT76" s="266" t="str">
        <f t="shared" si="1"/>
        <v> DL</v>
      </c>
    </row>
    <row r="77" spans="1:46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265"/>
      <c r="Q77" s="26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265"/>
      <c r="AH77" s="266"/>
      <c r="AI77" s="266" t="str">
        <f t="shared" ref="AI77:AT77" si="2">C9</f>
        <v> DL</v>
      </c>
      <c r="AJ77" s="266" t="str">
        <f t="shared" si="2"/>
        <v> DL</v>
      </c>
      <c r="AK77" s="266" t="str">
        <f t="shared" si="2"/>
        <v> DL</v>
      </c>
      <c r="AL77" s="266" t="str">
        <f t="shared" si="2"/>
        <v> DL</v>
      </c>
      <c r="AM77" s="266" t="str">
        <f t="shared" si="2"/>
        <v> DL</v>
      </c>
      <c r="AN77" s="266" t="str">
        <f t="shared" si="2"/>
        <v> DL</v>
      </c>
      <c r="AO77" s="266" t="str">
        <f t="shared" si="2"/>
        <v> UL</v>
      </c>
      <c r="AP77" s="266" t="str">
        <f t="shared" si="2"/>
        <v> UL</v>
      </c>
      <c r="AQ77" s="266" t="str">
        <f t="shared" si="2"/>
        <v> UL</v>
      </c>
      <c r="AR77" s="266" t="str">
        <f t="shared" si="2"/>
        <v> UL</v>
      </c>
      <c r="AS77" s="266" t="str">
        <f t="shared" si="2"/>
        <v> UL</v>
      </c>
      <c r="AT77" s="266" t="str">
        <f t="shared" si="2"/>
        <v> UL</v>
      </c>
    </row>
    <row r="78" spans="1:46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265"/>
      <c r="Q78" s="26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265"/>
      <c r="AH78" s="266" t="s">
        <v>60</v>
      </c>
      <c r="AI78" s="267" t="e">
        <f>COUNTIF(VQ_MOSData!D:D,"&gt;=4.8")/'Voice Quality Summary'!C$13</f>
        <v>#DIV/0!</v>
      </c>
      <c r="AJ78" s="267" t="e">
        <f>COUNTIF(VQ_MOSData!E:E,"&gt;=4.8")/'Voice Quality Summary'!D$13</f>
        <v>#DIV/0!</v>
      </c>
      <c r="AK78" s="267">
        <f>COUNTIF(VQ_MOSData!F:F,"&gt;=4.8")/'Voice Quality Summary'!E$13</f>
        <v>0</v>
      </c>
      <c r="AL78" s="267" t="e">
        <f>COUNTIF(VQ_MOSData!G:G,"&gt;=4.8")/'Voice Quality Summary'!F$13</f>
        <v>#DIV/0!</v>
      </c>
      <c r="AM78" s="267">
        <f>COUNTIF(VQ_MOSData!H:H,"&gt;=4.8")/'Voice Quality Summary'!G$13</f>
        <v>0</v>
      </c>
      <c r="AN78" s="267" t="e">
        <f>COUNTIF(VQ_MOSData!I:I,"&gt;=4.8")/'Voice Quality Summary'!H$13</f>
        <v>#DIV/0!</v>
      </c>
      <c r="AO78" s="267" t="e">
        <f>COUNTIF(VQ_MOSData!J:J,"&gt;=4.8")/'Voice Quality Summary'!I$13</f>
        <v>#DIV/0!</v>
      </c>
      <c r="AP78" s="267" t="e">
        <f>COUNTIF(VQ_MOSData!K:K,"&gt;=4.8")/'Voice Quality Summary'!J$13</f>
        <v>#DIV/0!</v>
      </c>
      <c r="AQ78" s="267">
        <f>COUNTIF(VQ_MOSData!L:L,"&gt;=4.8")/'Voice Quality Summary'!K$13</f>
        <v>0</v>
      </c>
      <c r="AR78" s="267" t="e">
        <f>COUNTIF(VQ_MOSData!M:M,"&gt;=4.8")/'Voice Quality Summary'!L$13</f>
        <v>#DIV/0!</v>
      </c>
      <c r="AS78" s="267">
        <f>COUNTIF(VQ_MOSData!N:N,"&gt;=4.8")/'Voice Quality Summary'!M$13</f>
        <v>0</v>
      </c>
      <c r="AT78" s="267" t="e">
        <f>COUNTIF(VQ_MOSData!O:O,"&gt;=4.8")/'Voice Quality Summary'!N$13</f>
        <v>#DIV/0!</v>
      </c>
    </row>
    <row r="79" spans="1:46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265"/>
      <c r="Q79" s="26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265"/>
      <c r="AH79" s="266" t="s">
        <v>61</v>
      </c>
      <c r="AI79" s="267" t="e">
        <f>COUNTIF(VQ_MOSData!D:D,"&lt;4.8")/'Voice Quality Summary'!C$13</f>
        <v>#DIV/0!</v>
      </c>
      <c r="AJ79" s="267" t="e">
        <f>COUNTIF(VQ_MOSData!E:E,"&lt;4.8")/'Voice Quality Summary'!D$13</f>
        <v>#DIV/0!</v>
      </c>
      <c r="AK79" s="267">
        <f>COUNTIF(VQ_MOSData!F:F,"&lt;4.8")/'Voice Quality Summary'!E$13</f>
        <v>1</v>
      </c>
      <c r="AL79" s="267" t="e">
        <f>COUNTIF(VQ_MOSData!G:G,"&lt;4.8")/'Voice Quality Summary'!F$13</f>
        <v>#DIV/0!</v>
      </c>
      <c r="AM79" s="267">
        <f>COUNTIF(VQ_MOSData!H:H,"&lt;4.8")/'Voice Quality Summary'!G$13</f>
        <v>1</v>
      </c>
      <c r="AN79" s="267" t="e">
        <f>COUNTIF(VQ_MOSData!I:I,"&lt;4.8")/'Voice Quality Summary'!H$13</f>
        <v>#DIV/0!</v>
      </c>
      <c r="AO79" s="267" t="e">
        <f>COUNTIF(VQ_MOSData!J:J,"&lt;4.8")/'Voice Quality Summary'!I$13</f>
        <v>#DIV/0!</v>
      </c>
      <c r="AP79" s="267" t="e">
        <f>COUNTIF(VQ_MOSData!K:K,"&lt;4.8")/'Voice Quality Summary'!J$13</f>
        <v>#DIV/0!</v>
      </c>
      <c r="AQ79" s="267">
        <f>COUNTIF(VQ_MOSData!L:L,"&lt;4.8")/'Voice Quality Summary'!K$13</f>
        <v>1</v>
      </c>
      <c r="AR79" s="267" t="e">
        <f>COUNTIF(VQ_MOSData!M:M,"&lt;4.8")/'Voice Quality Summary'!L$13</f>
        <v>#DIV/0!</v>
      </c>
      <c r="AS79" s="267">
        <f>COUNTIF(VQ_MOSData!N:N,"&lt;4.8")/'Voice Quality Summary'!M$13</f>
        <v>1</v>
      </c>
      <c r="AT79" s="267" t="e">
        <f>COUNTIF(VQ_MOSData!O:O,"&lt;4.8")/'Voice Quality Summary'!N$13</f>
        <v>#DIV/0!</v>
      </c>
    </row>
    <row r="80" spans="10:46"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66" t="s">
        <v>62</v>
      </c>
      <c r="AI80" s="267" t="e">
        <f>COUNTIF(VQ_MOSData!D:D,"&lt;4.7")/'Voice Quality Summary'!C$13</f>
        <v>#DIV/0!</v>
      </c>
      <c r="AJ80" s="267" t="e">
        <f>COUNTIF(VQ_MOSData!E:E,"&lt;4.7")/'Voice Quality Summary'!D$13</f>
        <v>#DIV/0!</v>
      </c>
      <c r="AK80" s="267">
        <f>COUNTIF(VQ_MOSData!F:F,"&lt;4.7")/'Voice Quality Summary'!E$13</f>
        <v>1</v>
      </c>
      <c r="AL80" s="267" t="e">
        <f>COUNTIF(VQ_MOSData!G:G,"&lt;4.7")/'Voice Quality Summary'!F$13</f>
        <v>#DIV/0!</v>
      </c>
      <c r="AM80" s="267">
        <f>COUNTIF(VQ_MOSData!H:H,"&lt;4.7")/'Voice Quality Summary'!G$13</f>
        <v>1</v>
      </c>
      <c r="AN80" s="267" t="e">
        <f>COUNTIF(VQ_MOSData!I:I,"&lt;4.7")/'Voice Quality Summary'!H$13</f>
        <v>#DIV/0!</v>
      </c>
      <c r="AO80" s="267" t="e">
        <f>COUNTIF(VQ_MOSData!J:J,"&lt;4.7")/'Voice Quality Summary'!I$13</f>
        <v>#DIV/0!</v>
      </c>
      <c r="AP80" s="267" t="e">
        <f>COUNTIF(VQ_MOSData!K:K,"&lt;4.7")/'Voice Quality Summary'!J$13</f>
        <v>#DIV/0!</v>
      </c>
      <c r="AQ80" s="267">
        <f>COUNTIF(VQ_MOSData!L:L,"&lt;4.7")/'Voice Quality Summary'!K$13</f>
        <v>1</v>
      </c>
      <c r="AR80" s="267" t="e">
        <f>COUNTIF(VQ_MOSData!M:M,"&lt;4.7")/'Voice Quality Summary'!L$13</f>
        <v>#DIV/0!</v>
      </c>
      <c r="AS80" s="267">
        <f>COUNTIF(VQ_MOSData!N:N,"&lt;4.7")/'Voice Quality Summary'!M$13</f>
        <v>1</v>
      </c>
      <c r="AT80" s="267" t="e">
        <f>COUNTIF(VQ_MOSData!O:O,"&lt;4.7")/'Voice Quality Summary'!N$13</f>
        <v>#DIV/0!</v>
      </c>
    </row>
    <row r="81" spans="10:46"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66" t="s">
        <v>63</v>
      </c>
      <c r="AI81" s="267" t="e">
        <f>COUNTIF(VQ_MOSData!D:D,"&lt;4.6")/'Voice Quality Summary'!C$13</f>
        <v>#DIV/0!</v>
      </c>
      <c r="AJ81" s="267" t="e">
        <f>COUNTIF(VQ_MOSData!E:E,"&lt;4.6")/'Voice Quality Summary'!D$13</f>
        <v>#DIV/0!</v>
      </c>
      <c r="AK81" s="267">
        <f>COUNTIF(VQ_MOSData!F:F,"&lt;4.6")/'Voice Quality Summary'!E$13</f>
        <v>1</v>
      </c>
      <c r="AL81" s="267" t="e">
        <f>COUNTIF(VQ_MOSData!G:G,"&lt;4.6")/'Voice Quality Summary'!F$13</f>
        <v>#DIV/0!</v>
      </c>
      <c r="AM81" s="267">
        <f>COUNTIF(VQ_MOSData!H:H,"&lt;4.6")/'Voice Quality Summary'!G$13</f>
        <v>1</v>
      </c>
      <c r="AN81" s="267" t="e">
        <f>COUNTIF(VQ_MOSData!I:I,"&lt;4.6")/'Voice Quality Summary'!H$13</f>
        <v>#DIV/0!</v>
      </c>
      <c r="AO81" s="267" t="e">
        <f>COUNTIF(VQ_MOSData!J:J,"&lt;4.6")/'Voice Quality Summary'!I$13</f>
        <v>#DIV/0!</v>
      </c>
      <c r="AP81" s="267" t="e">
        <f>COUNTIF(VQ_MOSData!K:K,"&lt;4.6")/'Voice Quality Summary'!J$13</f>
        <v>#DIV/0!</v>
      </c>
      <c r="AQ81" s="267">
        <f>COUNTIF(VQ_MOSData!L:L,"&lt;4.6")/'Voice Quality Summary'!K$13</f>
        <v>1</v>
      </c>
      <c r="AR81" s="267" t="e">
        <f>COUNTIF(VQ_MOSData!M:M,"&lt;4.6")/'Voice Quality Summary'!L$13</f>
        <v>#DIV/0!</v>
      </c>
      <c r="AS81" s="267">
        <f>COUNTIF(VQ_MOSData!N:N,"&lt;4.6")/'Voice Quality Summary'!M$13</f>
        <v>1</v>
      </c>
      <c r="AT81" s="267" t="e">
        <f>COUNTIF(VQ_MOSData!O:O,"&lt;4.6")/'Voice Quality Summary'!N$13</f>
        <v>#DIV/0!</v>
      </c>
    </row>
    <row r="82" spans="10:46"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66" t="s">
        <v>64</v>
      </c>
      <c r="AI82" s="267" t="e">
        <f>COUNTIF(VQ_MOSData!D:D,"&lt;4.5")/'Voice Quality Summary'!C$13</f>
        <v>#DIV/0!</v>
      </c>
      <c r="AJ82" s="267" t="e">
        <f>COUNTIF(VQ_MOSData!E:E,"&lt;4.5")/'Voice Quality Summary'!D$13</f>
        <v>#DIV/0!</v>
      </c>
      <c r="AK82" s="267">
        <f>COUNTIF(VQ_MOSData!F:F,"&lt;4.5")/'Voice Quality Summary'!E$13</f>
        <v>0.781609195402299</v>
      </c>
      <c r="AL82" s="267" t="e">
        <f>COUNTIF(VQ_MOSData!G:G,"&lt;4.5")/'Voice Quality Summary'!F$13</f>
        <v>#DIV/0!</v>
      </c>
      <c r="AM82" s="267">
        <f>COUNTIF(VQ_MOSData!H:H,"&lt;4.5")/'Voice Quality Summary'!G$13</f>
        <v>1</v>
      </c>
      <c r="AN82" s="267" t="e">
        <f>COUNTIF(VQ_MOSData!I:I,"&lt;4.5")/'Voice Quality Summary'!H$13</f>
        <v>#DIV/0!</v>
      </c>
      <c r="AO82" s="267" t="e">
        <f>COUNTIF(VQ_MOSData!J:J,"&lt;4.5")/'Voice Quality Summary'!I$13</f>
        <v>#DIV/0!</v>
      </c>
      <c r="AP82" s="267" t="e">
        <f>COUNTIF(VQ_MOSData!K:K,"&lt;4.5")/'Voice Quality Summary'!J$13</f>
        <v>#DIV/0!</v>
      </c>
      <c r="AQ82" s="267">
        <f>COUNTIF(VQ_MOSData!L:L,"&lt;4.5")/'Voice Quality Summary'!K$13</f>
        <v>0.755555555555556</v>
      </c>
      <c r="AR82" s="267" t="e">
        <f>COUNTIF(VQ_MOSData!M:M,"&lt;4.5")/'Voice Quality Summary'!L$13</f>
        <v>#DIV/0!</v>
      </c>
      <c r="AS82" s="267">
        <f>COUNTIF(VQ_MOSData!N:N,"&lt;4.5")/'Voice Quality Summary'!M$13</f>
        <v>1</v>
      </c>
      <c r="AT82" s="267" t="e">
        <f>COUNTIF(VQ_MOSData!O:O,"&lt;4.5")/'Voice Quality Summary'!N$13</f>
        <v>#DIV/0!</v>
      </c>
    </row>
    <row r="83" spans="10:46"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66" t="s">
        <v>65</v>
      </c>
      <c r="AI83" s="267" t="e">
        <f>COUNTIF(VQ_MOSData!D:D,"&lt;4.4")/'Voice Quality Summary'!C$13</f>
        <v>#DIV/0!</v>
      </c>
      <c r="AJ83" s="267" t="e">
        <f>COUNTIF(VQ_MOSData!E:E,"&lt;4.4")/'Voice Quality Summary'!D$13</f>
        <v>#DIV/0!</v>
      </c>
      <c r="AK83" s="267">
        <f>COUNTIF(VQ_MOSData!F:F,"&lt;4.4")/'Voice Quality Summary'!E$13</f>
        <v>0.195402298850575</v>
      </c>
      <c r="AL83" s="267" t="e">
        <f>COUNTIF(VQ_MOSData!G:G,"&lt;4.4")/'Voice Quality Summary'!F$13</f>
        <v>#DIV/0!</v>
      </c>
      <c r="AM83" s="267">
        <f>COUNTIF(VQ_MOSData!H:H,"&lt;4.4")/'Voice Quality Summary'!G$13</f>
        <v>1</v>
      </c>
      <c r="AN83" s="267" t="e">
        <f>COUNTIF(VQ_MOSData!I:I,"&lt;4.4")/'Voice Quality Summary'!H$13</f>
        <v>#DIV/0!</v>
      </c>
      <c r="AO83" s="267" t="e">
        <f>COUNTIF(VQ_MOSData!J:J,"&lt;4.4")/'Voice Quality Summary'!I$13</f>
        <v>#DIV/0!</v>
      </c>
      <c r="AP83" s="267" t="e">
        <f>COUNTIF(VQ_MOSData!K:K,"&lt;4.4")/'Voice Quality Summary'!J$13</f>
        <v>#DIV/0!</v>
      </c>
      <c r="AQ83" s="267">
        <f>COUNTIF(VQ_MOSData!L:L,"&lt;4.4")/'Voice Quality Summary'!K$13</f>
        <v>0.188888888888889</v>
      </c>
      <c r="AR83" s="267" t="e">
        <f>COUNTIF(VQ_MOSData!M:M,"&lt;4.4")/'Voice Quality Summary'!L$13</f>
        <v>#DIV/0!</v>
      </c>
      <c r="AS83" s="267">
        <f>COUNTIF(VQ_MOSData!N:N,"&lt;4.4")/'Voice Quality Summary'!M$13</f>
        <v>1</v>
      </c>
      <c r="AT83" s="267" t="e">
        <f>COUNTIF(VQ_MOSData!O:O,"&lt;4.4")/'Voice Quality Summary'!N$13</f>
        <v>#DIV/0!</v>
      </c>
    </row>
    <row r="84" spans="10:46"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66" t="s">
        <v>66</v>
      </c>
      <c r="AI84" s="267" t="e">
        <f>COUNTIF(VQ_MOSData!D:D,"&lt;4.3")/'Voice Quality Summary'!C$13</f>
        <v>#DIV/0!</v>
      </c>
      <c r="AJ84" s="267" t="e">
        <f>COUNTIF(VQ_MOSData!E:E,"&lt;4.3")/'Voice Quality Summary'!D$13</f>
        <v>#DIV/0!</v>
      </c>
      <c r="AK84" s="267">
        <f>COUNTIF(VQ_MOSData!F:F,"&lt;4.3")/'Voice Quality Summary'!E$13</f>
        <v>0.0459770114942529</v>
      </c>
      <c r="AL84" s="267" t="e">
        <f>COUNTIF(VQ_MOSData!G:G,"&lt;4.3")/'Voice Quality Summary'!F$13</f>
        <v>#DIV/0!</v>
      </c>
      <c r="AM84" s="267">
        <f>COUNTIF(VQ_MOSData!H:H,"&lt;4.3")/'Voice Quality Summary'!G$13</f>
        <v>1</v>
      </c>
      <c r="AN84" s="267" t="e">
        <f>COUNTIF(VQ_MOSData!I:I,"&lt;4.3")/'Voice Quality Summary'!H$13</f>
        <v>#DIV/0!</v>
      </c>
      <c r="AO84" s="267" t="e">
        <f>COUNTIF(VQ_MOSData!J:J,"&lt;4.3")/'Voice Quality Summary'!I$13</f>
        <v>#DIV/0!</v>
      </c>
      <c r="AP84" s="267" t="e">
        <f>COUNTIF(VQ_MOSData!K:K,"&lt;4.3")/'Voice Quality Summary'!J$13</f>
        <v>#DIV/0!</v>
      </c>
      <c r="AQ84" s="267">
        <f>COUNTIF(VQ_MOSData!L:L,"&lt;4.3")/'Voice Quality Summary'!K$13</f>
        <v>0.0888888888888889</v>
      </c>
      <c r="AR84" s="267" t="e">
        <f>COUNTIF(VQ_MOSData!M:M,"&lt;4.3")/'Voice Quality Summary'!L$13</f>
        <v>#DIV/0!</v>
      </c>
      <c r="AS84" s="267">
        <f>COUNTIF(VQ_MOSData!N:N,"&lt;4.3")/'Voice Quality Summary'!M$13</f>
        <v>1</v>
      </c>
      <c r="AT84" s="267" t="e">
        <f>COUNTIF(VQ_MOSData!O:O,"&lt;4.3")/'Voice Quality Summary'!N$13</f>
        <v>#DIV/0!</v>
      </c>
    </row>
    <row r="85" spans="10:46"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66" t="s">
        <v>67</v>
      </c>
      <c r="AI85" s="267" t="e">
        <f>COUNTIF(VQ_MOSData!D:D,"&lt;4.2")/'Voice Quality Summary'!C$13</f>
        <v>#DIV/0!</v>
      </c>
      <c r="AJ85" s="267" t="e">
        <f>COUNTIF(VQ_MOSData!E:E,"&lt;4.2")/'Voice Quality Summary'!D$13</f>
        <v>#DIV/0!</v>
      </c>
      <c r="AK85" s="267">
        <f>COUNTIF(VQ_MOSData!F:F,"&lt;4.2")/'Voice Quality Summary'!E$13</f>
        <v>0.0459770114942529</v>
      </c>
      <c r="AL85" s="267" t="e">
        <f>COUNTIF(VQ_MOSData!G:G,"&lt;4.2")/'Voice Quality Summary'!F$13</f>
        <v>#DIV/0!</v>
      </c>
      <c r="AM85" s="267">
        <f>COUNTIF(VQ_MOSData!H:H,"&lt;4.2")/'Voice Quality Summary'!G$13</f>
        <v>1</v>
      </c>
      <c r="AN85" s="267" t="e">
        <f>COUNTIF(VQ_MOSData!I:I,"&lt;4.2")/'Voice Quality Summary'!H$13</f>
        <v>#DIV/0!</v>
      </c>
      <c r="AO85" s="267" t="e">
        <f>COUNTIF(VQ_MOSData!J:J,"&lt;4.2")/'Voice Quality Summary'!I$13</f>
        <v>#DIV/0!</v>
      </c>
      <c r="AP85" s="267" t="e">
        <f>COUNTIF(VQ_MOSData!K:K,"&lt;4.2")/'Voice Quality Summary'!J$13</f>
        <v>#DIV/0!</v>
      </c>
      <c r="AQ85" s="267">
        <f>COUNTIF(VQ_MOSData!L:L,"&lt;4.2")/'Voice Quality Summary'!K$13</f>
        <v>0.0777777777777778</v>
      </c>
      <c r="AR85" s="267" t="e">
        <f>COUNTIF(VQ_MOSData!M:M,"&lt;4.2")/'Voice Quality Summary'!L$13</f>
        <v>#DIV/0!</v>
      </c>
      <c r="AS85" s="267">
        <f>COUNTIF(VQ_MOSData!N:N,"&lt;4.2")/'Voice Quality Summary'!M$13</f>
        <v>1</v>
      </c>
      <c r="AT85" s="267" t="e">
        <f>COUNTIF(VQ_MOSData!O:O,"&lt;4.2")/'Voice Quality Summary'!N$13</f>
        <v>#DIV/0!</v>
      </c>
    </row>
    <row r="86" spans="10:46"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66" t="s">
        <v>68</v>
      </c>
      <c r="AI86" s="267" t="e">
        <f>COUNTIF(VQ_MOSData!D:D,"&lt;4.1")/'Voice Quality Summary'!C$13</f>
        <v>#DIV/0!</v>
      </c>
      <c r="AJ86" s="267" t="e">
        <f>COUNTIF(VQ_MOSData!E:E,"&lt;4.1")/'Voice Quality Summary'!D$13</f>
        <v>#DIV/0!</v>
      </c>
      <c r="AK86" s="267">
        <f>COUNTIF(VQ_MOSData!F:F,"&lt;4.1")/'Voice Quality Summary'!E$13</f>
        <v>0.0344827586206897</v>
      </c>
      <c r="AL86" s="267" t="e">
        <f>COUNTIF(VQ_MOSData!G:G,"&lt;4.1")/'Voice Quality Summary'!F$13</f>
        <v>#DIV/0!</v>
      </c>
      <c r="AM86" s="267">
        <f>COUNTIF(VQ_MOSData!H:H,"&lt;4.1")/'Voice Quality Summary'!G$13</f>
        <v>0.977272727272727</v>
      </c>
      <c r="AN86" s="267" t="e">
        <f>COUNTIF(VQ_MOSData!I:I,"&lt;4.1")/'Voice Quality Summary'!H$13</f>
        <v>#DIV/0!</v>
      </c>
      <c r="AO86" s="267" t="e">
        <f>COUNTIF(VQ_MOSData!J:J,"&lt;4.1")/'Voice Quality Summary'!I$13</f>
        <v>#DIV/0!</v>
      </c>
      <c r="AP86" s="267" t="e">
        <f>COUNTIF(VQ_MOSData!K:K,"&lt;4.1")/'Voice Quality Summary'!J$13</f>
        <v>#DIV/0!</v>
      </c>
      <c r="AQ86" s="267">
        <f>COUNTIF(VQ_MOSData!L:L,"&lt;4.1")/'Voice Quality Summary'!K$13</f>
        <v>0.0555555555555556</v>
      </c>
      <c r="AR86" s="267" t="e">
        <f>COUNTIF(VQ_MOSData!M:M,"&lt;4.1")/'Voice Quality Summary'!L$13</f>
        <v>#DIV/0!</v>
      </c>
      <c r="AS86" s="267">
        <f>COUNTIF(VQ_MOSData!N:N,"&lt;4.1")/'Voice Quality Summary'!M$13</f>
        <v>0.98876404494382</v>
      </c>
      <c r="AT86" s="267" t="e">
        <f>COUNTIF(VQ_MOSData!O:O,"&lt;4.1")/'Voice Quality Summary'!N$13</f>
        <v>#DIV/0!</v>
      </c>
    </row>
    <row r="87" spans="10:46"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309" t="s">
        <v>69</v>
      </c>
      <c r="AI87" s="267" t="e">
        <f>COUNTIF(VQ_MOSData!D:D,"&lt;4.0")/'Voice Quality Summary'!C$13</f>
        <v>#DIV/0!</v>
      </c>
      <c r="AJ87" s="267" t="e">
        <f>COUNTIF(VQ_MOSData!E:E,"&lt;4.0")/'Voice Quality Summary'!D$13</f>
        <v>#DIV/0!</v>
      </c>
      <c r="AK87" s="267">
        <f>COUNTIF(VQ_MOSData!F:F,"&lt;4.0")/'Voice Quality Summary'!E$13</f>
        <v>0.0344827586206897</v>
      </c>
      <c r="AL87" s="267" t="e">
        <f>COUNTIF(VQ_MOSData!G:G,"&lt;4.0")/'Voice Quality Summary'!F$13</f>
        <v>#DIV/0!</v>
      </c>
      <c r="AM87" s="267">
        <f>COUNTIF(VQ_MOSData!H:H,"&lt;4.0")/'Voice Quality Summary'!G$13</f>
        <v>0.795454545454545</v>
      </c>
      <c r="AN87" s="267" t="e">
        <f>COUNTIF(VQ_MOSData!I:I,"&lt;4.0")/'Voice Quality Summary'!H$13</f>
        <v>#DIV/0!</v>
      </c>
      <c r="AO87" s="267" t="e">
        <f>COUNTIF(VQ_MOSData!J:J,"&lt;4.0")/'Voice Quality Summary'!I$13</f>
        <v>#DIV/0!</v>
      </c>
      <c r="AP87" s="267" t="e">
        <f>COUNTIF(VQ_MOSData!K:K,"&lt;4.0")/'Voice Quality Summary'!J$13</f>
        <v>#DIV/0!</v>
      </c>
      <c r="AQ87" s="267">
        <f>COUNTIF(VQ_MOSData!L:L,"&lt;4.0")/'Voice Quality Summary'!K$13</f>
        <v>0.0222222222222222</v>
      </c>
      <c r="AR87" s="267" t="e">
        <f>COUNTIF(VQ_MOSData!M:M,"&lt;4.0")/'Voice Quality Summary'!L$13</f>
        <v>#DIV/0!</v>
      </c>
      <c r="AS87" s="267">
        <f>COUNTIF(VQ_MOSData!N:N,"&lt;4.0")/'Voice Quality Summary'!M$13</f>
        <v>0.808988764044944</v>
      </c>
      <c r="AT87" s="267" t="e">
        <f>COUNTIF(VQ_MOSData!O:O,"&lt;4.0")/'Voice Quality Summary'!N$13</f>
        <v>#DIV/0!</v>
      </c>
    </row>
    <row r="88" spans="10:46"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309" t="s">
        <v>70</v>
      </c>
      <c r="AI88" s="267" t="e">
        <f>COUNTIF(VQ_MOSData!D:D,"&lt;3.9")/'Voice Quality Summary'!C$13</f>
        <v>#DIV/0!</v>
      </c>
      <c r="AJ88" s="267" t="e">
        <f>COUNTIF(VQ_MOSData!E:E,"&lt;3.9")/'Voice Quality Summary'!D$13</f>
        <v>#DIV/0!</v>
      </c>
      <c r="AK88" s="267">
        <f>COUNTIF(VQ_MOSData!F:F,"&lt;3.9")/'Voice Quality Summary'!E$13</f>
        <v>0.0229885057471264</v>
      </c>
      <c r="AL88" s="267" t="e">
        <f>COUNTIF(VQ_MOSData!G:G,"&lt;3.9")/'Voice Quality Summary'!F$13</f>
        <v>#DIV/0!</v>
      </c>
      <c r="AM88" s="267">
        <f>COUNTIF(VQ_MOSData!H:H,"&lt;3.9")/'Voice Quality Summary'!G$13</f>
        <v>0.579545454545455</v>
      </c>
      <c r="AN88" s="267" t="e">
        <f>COUNTIF(VQ_MOSData!I:I,"&lt;3.9")/'Voice Quality Summary'!H$13</f>
        <v>#DIV/0!</v>
      </c>
      <c r="AO88" s="267" t="e">
        <f>COUNTIF(VQ_MOSData!J:J,"&lt;3.9")/'Voice Quality Summary'!I$13</f>
        <v>#DIV/0!</v>
      </c>
      <c r="AP88" s="267" t="e">
        <f>COUNTIF(VQ_MOSData!K:K,"&lt;3.9")/'Voice Quality Summary'!J$13</f>
        <v>#DIV/0!</v>
      </c>
      <c r="AQ88" s="267">
        <f>COUNTIF(VQ_MOSData!L:L,"&lt;3.9")/'Voice Quality Summary'!K$13</f>
        <v>0.0222222222222222</v>
      </c>
      <c r="AR88" s="267" t="e">
        <f>COUNTIF(VQ_MOSData!M:M,"&lt;3.9")/'Voice Quality Summary'!L$13</f>
        <v>#DIV/0!</v>
      </c>
      <c r="AS88" s="267">
        <f>COUNTIF(VQ_MOSData!N:N,"&lt;3.9")/'Voice Quality Summary'!M$13</f>
        <v>0.640449438202247</v>
      </c>
      <c r="AT88" s="267" t="e">
        <f>COUNTIF(VQ_MOSData!O:O,"&lt;3.9")/'Voice Quality Summary'!N$13</f>
        <v>#DIV/0!</v>
      </c>
    </row>
    <row r="89" spans="10:46"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309" t="s">
        <v>71</v>
      </c>
      <c r="AI89" s="267" t="e">
        <f>COUNTIF(VQ_MOSData!D:D,"&lt;3.8")/'Voice Quality Summary'!C$13</f>
        <v>#DIV/0!</v>
      </c>
      <c r="AJ89" s="267" t="e">
        <f>COUNTIF(VQ_MOSData!E:E,"&lt;3.8")/'Voice Quality Summary'!D$13</f>
        <v>#DIV/0!</v>
      </c>
      <c r="AK89" s="267">
        <f>COUNTIF(VQ_MOSData!F:F,"&lt;3.8")/'Voice Quality Summary'!E$13</f>
        <v>0.0229885057471264</v>
      </c>
      <c r="AL89" s="267" t="e">
        <f>COUNTIF(VQ_MOSData!G:G,"&lt;3.8")/'Voice Quality Summary'!F$13</f>
        <v>#DIV/0!</v>
      </c>
      <c r="AM89" s="267">
        <f>COUNTIF(VQ_MOSData!H:H,"&lt;3.8")/'Voice Quality Summary'!G$13</f>
        <v>0.238636363636364</v>
      </c>
      <c r="AN89" s="267" t="e">
        <f>COUNTIF(VQ_MOSData!I:I,"&lt;3.8")/'Voice Quality Summary'!H$13</f>
        <v>#DIV/0!</v>
      </c>
      <c r="AO89" s="267" t="e">
        <f>COUNTIF(VQ_MOSData!J:J,"&lt;3.8")/'Voice Quality Summary'!I$13</f>
        <v>#DIV/0!</v>
      </c>
      <c r="AP89" s="267" t="e">
        <f>COUNTIF(VQ_MOSData!K:K,"&lt;3.8")/'Voice Quality Summary'!J$13</f>
        <v>#DIV/0!</v>
      </c>
      <c r="AQ89" s="267">
        <f>COUNTIF(VQ_MOSData!L:L,"&lt;3.8")/'Voice Quality Summary'!K$13</f>
        <v>0.0222222222222222</v>
      </c>
      <c r="AR89" s="267" t="e">
        <f>COUNTIF(VQ_MOSData!M:M,"&lt;3.8")/'Voice Quality Summary'!L$13</f>
        <v>#DIV/0!</v>
      </c>
      <c r="AS89" s="267">
        <f>COUNTIF(VQ_MOSData!N:N,"&lt;3.8")/'Voice Quality Summary'!M$13</f>
        <v>0.224719101123595</v>
      </c>
      <c r="AT89" s="267" t="e">
        <f>COUNTIF(VQ_MOSData!O:O,"&lt;3.8")/'Voice Quality Summary'!N$13</f>
        <v>#DIV/0!</v>
      </c>
    </row>
    <row r="90" spans="10:46"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309" t="s">
        <v>72</v>
      </c>
      <c r="AI90" s="267" t="e">
        <f>COUNTIF(VQ_MOSData!D:D,"&lt;3.7")/'Voice Quality Summary'!C$13</f>
        <v>#DIV/0!</v>
      </c>
      <c r="AJ90" s="267" t="e">
        <f>COUNTIF(VQ_MOSData!E:E,"&lt;3.7")/'Voice Quality Summary'!D$13</f>
        <v>#DIV/0!</v>
      </c>
      <c r="AK90" s="267">
        <f>COUNTIF(VQ_MOSData!F:F,"&lt;3.7")/'Voice Quality Summary'!E$13</f>
        <v>0.0114942528735632</v>
      </c>
      <c r="AL90" s="267" t="e">
        <f>COUNTIF(VQ_MOSData!G:G,"&lt;3.7")/'Voice Quality Summary'!F$13</f>
        <v>#DIV/0!</v>
      </c>
      <c r="AM90" s="267">
        <f>COUNTIF(VQ_MOSData!H:H,"&lt;3.7")/'Voice Quality Summary'!G$13</f>
        <v>0.0909090909090909</v>
      </c>
      <c r="AN90" s="267" t="e">
        <f>COUNTIF(VQ_MOSData!I:I,"&lt;3.7")/'Voice Quality Summary'!H$13</f>
        <v>#DIV/0!</v>
      </c>
      <c r="AO90" s="267" t="e">
        <f>COUNTIF(VQ_MOSData!J:J,"&lt;3.7")/'Voice Quality Summary'!I$13</f>
        <v>#DIV/0!</v>
      </c>
      <c r="AP90" s="267" t="e">
        <f>COUNTIF(VQ_MOSData!K:K,"&lt;3.7")/'Voice Quality Summary'!J$13</f>
        <v>#DIV/0!</v>
      </c>
      <c r="AQ90" s="267">
        <f>COUNTIF(VQ_MOSData!L:L,"&lt;3.7")/'Voice Quality Summary'!K$13</f>
        <v>0.0222222222222222</v>
      </c>
      <c r="AR90" s="267" t="e">
        <f>COUNTIF(VQ_MOSData!M:M,"&lt;3.7")/'Voice Quality Summary'!L$13</f>
        <v>#DIV/0!</v>
      </c>
      <c r="AS90" s="267">
        <f>COUNTIF(VQ_MOSData!N:N,"&lt;3.7")/'Voice Quality Summary'!M$13</f>
        <v>0.146067415730337</v>
      </c>
      <c r="AT90" s="267" t="e">
        <f>COUNTIF(VQ_MOSData!O:O,"&lt;3.7")/'Voice Quality Summary'!N$13</f>
        <v>#DIV/0!</v>
      </c>
    </row>
    <row r="91" spans="10:46"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309" t="s">
        <v>73</v>
      </c>
      <c r="AI91" s="267" t="e">
        <f>COUNTIF(VQ_MOSData!D:D,"&lt;3.6")/'Voice Quality Summary'!C$13</f>
        <v>#DIV/0!</v>
      </c>
      <c r="AJ91" s="267" t="e">
        <f>COUNTIF(VQ_MOSData!E:E,"&lt;3.6")/'Voice Quality Summary'!D$13</f>
        <v>#DIV/0!</v>
      </c>
      <c r="AK91" s="267">
        <f>COUNTIF(VQ_MOSData!F:F,"&lt;3.6")/'Voice Quality Summary'!E$13</f>
        <v>0</v>
      </c>
      <c r="AL91" s="267" t="e">
        <f>COUNTIF(VQ_MOSData!G:G,"&lt;3.6")/'Voice Quality Summary'!F$13</f>
        <v>#DIV/0!</v>
      </c>
      <c r="AM91" s="267">
        <f>COUNTIF(VQ_MOSData!H:H,"&lt;3.6")/'Voice Quality Summary'!G$13</f>
        <v>0.0681818181818182</v>
      </c>
      <c r="AN91" s="267" t="e">
        <f>COUNTIF(VQ_MOSData!I:I,"&lt;3.6")/'Voice Quality Summary'!H$13</f>
        <v>#DIV/0!</v>
      </c>
      <c r="AO91" s="267" t="e">
        <f>COUNTIF(VQ_MOSData!J:J,"&lt;3.6")/'Voice Quality Summary'!I$13</f>
        <v>#DIV/0!</v>
      </c>
      <c r="AP91" s="267" t="e">
        <f>COUNTIF(VQ_MOSData!K:K,"&lt;3.6")/'Voice Quality Summary'!J$13</f>
        <v>#DIV/0!</v>
      </c>
      <c r="AQ91" s="267">
        <f>COUNTIF(VQ_MOSData!L:L,"&lt;3.6")/'Voice Quality Summary'!K$13</f>
        <v>0.0222222222222222</v>
      </c>
      <c r="AR91" s="267" t="e">
        <f>COUNTIF(VQ_MOSData!M:M,"&lt;3.6")/'Voice Quality Summary'!L$13</f>
        <v>#DIV/0!</v>
      </c>
      <c r="AS91" s="267">
        <f>COUNTIF(VQ_MOSData!N:N,"&lt;3.6")/'Voice Quality Summary'!M$13</f>
        <v>0.123595505617978</v>
      </c>
      <c r="AT91" s="267" t="e">
        <f>COUNTIF(VQ_MOSData!O:O,"&lt;3.6")/'Voice Quality Summary'!N$13</f>
        <v>#DIV/0!</v>
      </c>
    </row>
    <row r="92" spans="10:46"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309" t="s">
        <v>74</v>
      </c>
      <c r="AI92" s="267" t="e">
        <f>COUNTIF(VQ_MOSData!D:D,"&lt;3.5")/'Voice Quality Summary'!C$13</f>
        <v>#DIV/0!</v>
      </c>
      <c r="AJ92" s="267" t="e">
        <f>COUNTIF(VQ_MOSData!E:E,"&lt;3.5")/'Voice Quality Summary'!D$13</f>
        <v>#DIV/0!</v>
      </c>
      <c r="AK92" s="267">
        <f>COUNTIF(VQ_MOSData!F:F,"&lt;3.5")/'Voice Quality Summary'!E$13</f>
        <v>0</v>
      </c>
      <c r="AL92" s="267" t="e">
        <f>COUNTIF(VQ_MOSData!G:G,"&lt;3.5")/'Voice Quality Summary'!F$13</f>
        <v>#DIV/0!</v>
      </c>
      <c r="AM92" s="267">
        <f>COUNTIF(VQ_MOSData!H:H,"&lt;3.5")/'Voice Quality Summary'!G$13</f>
        <v>0.0568181818181818</v>
      </c>
      <c r="AN92" s="267" t="e">
        <f>COUNTIF(VQ_MOSData!I:I,"&lt;3.5")/'Voice Quality Summary'!H$13</f>
        <v>#DIV/0!</v>
      </c>
      <c r="AO92" s="267" t="e">
        <f>COUNTIF(VQ_MOSData!J:J,"&lt;3.5")/'Voice Quality Summary'!I$13</f>
        <v>#DIV/0!</v>
      </c>
      <c r="AP92" s="267" t="e">
        <f>COUNTIF(VQ_MOSData!K:K,"&lt;3.5")/'Voice Quality Summary'!J$13</f>
        <v>#DIV/0!</v>
      </c>
      <c r="AQ92" s="267">
        <f>COUNTIF(VQ_MOSData!L:L,"&lt;3.5")/'Voice Quality Summary'!K$13</f>
        <v>0.0222222222222222</v>
      </c>
      <c r="AR92" s="267" t="e">
        <f>COUNTIF(VQ_MOSData!M:M,"&lt;3.5")/'Voice Quality Summary'!L$13</f>
        <v>#DIV/0!</v>
      </c>
      <c r="AS92" s="267">
        <f>COUNTIF(VQ_MOSData!N:N,"&lt;3.5")/'Voice Quality Summary'!M$13</f>
        <v>0.0898876404494382</v>
      </c>
      <c r="AT92" s="267" t="e">
        <f>COUNTIF(VQ_MOSData!O:O,"&lt;3.5")/'Voice Quality Summary'!N$13</f>
        <v>#DIV/0!</v>
      </c>
    </row>
    <row r="93" spans="10:46"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309" t="s">
        <v>75</v>
      </c>
      <c r="AI93" s="267" t="e">
        <f>COUNTIF(VQ_MOSData!D:D,"&lt;3.4")/'Voice Quality Summary'!C$13</f>
        <v>#DIV/0!</v>
      </c>
      <c r="AJ93" s="267" t="e">
        <f>COUNTIF(VQ_MOSData!E:E,"&lt;3.4")/'Voice Quality Summary'!D$13</f>
        <v>#DIV/0!</v>
      </c>
      <c r="AK93" s="267">
        <f>COUNTIF(VQ_MOSData!F:F,"&lt;3.4")/'Voice Quality Summary'!E$13</f>
        <v>0</v>
      </c>
      <c r="AL93" s="267" t="e">
        <f>COUNTIF(VQ_MOSData!G:G,"&lt;3.4")/'Voice Quality Summary'!F$13</f>
        <v>#DIV/0!</v>
      </c>
      <c r="AM93" s="267">
        <f>COUNTIF(VQ_MOSData!H:H,"&lt;3.4")/'Voice Quality Summary'!G$13</f>
        <v>0.0454545454545455</v>
      </c>
      <c r="AN93" s="267" t="e">
        <f>COUNTIF(VQ_MOSData!I:I,"&lt;3.4")/'Voice Quality Summary'!H$13</f>
        <v>#DIV/0!</v>
      </c>
      <c r="AO93" s="267" t="e">
        <f>COUNTIF(VQ_MOSData!J:J,"&lt;3.4")/'Voice Quality Summary'!I$13</f>
        <v>#DIV/0!</v>
      </c>
      <c r="AP93" s="267" t="e">
        <f>COUNTIF(VQ_MOSData!K:K,"&lt;3.4")/'Voice Quality Summary'!J$13</f>
        <v>#DIV/0!</v>
      </c>
      <c r="AQ93" s="267">
        <f>COUNTIF(VQ_MOSData!L:L,"&lt;3.4")/'Voice Quality Summary'!K$13</f>
        <v>0.0222222222222222</v>
      </c>
      <c r="AR93" s="267" t="e">
        <f>COUNTIF(VQ_MOSData!M:M,"&lt;3.4")/'Voice Quality Summary'!L$13</f>
        <v>#DIV/0!</v>
      </c>
      <c r="AS93" s="267">
        <f>COUNTIF(VQ_MOSData!N:N,"&lt;3.4")/'Voice Quality Summary'!M$13</f>
        <v>0.0674157303370786</v>
      </c>
      <c r="AT93" s="267" t="e">
        <f>COUNTIF(VQ_MOSData!O:O,"&lt;3.4")/'Voice Quality Summary'!N$13</f>
        <v>#DIV/0!</v>
      </c>
    </row>
    <row r="94" spans="10:46"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309" t="s">
        <v>76</v>
      </c>
      <c r="AI94" s="267" t="e">
        <f>COUNTIF(VQ_MOSData!D:D,"&lt;3.3")/'Voice Quality Summary'!C$13</f>
        <v>#DIV/0!</v>
      </c>
      <c r="AJ94" s="267" t="e">
        <f>COUNTIF(VQ_MOSData!E:E,"&lt;3.3")/'Voice Quality Summary'!D$13</f>
        <v>#DIV/0!</v>
      </c>
      <c r="AK94" s="267">
        <f>COUNTIF(VQ_MOSData!F:F,"&lt;3.3")/'Voice Quality Summary'!E$13</f>
        <v>0</v>
      </c>
      <c r="AL94" s="267" t="e">
        <f>COUNTIF(VQ_MOSData!G:G,"&lt;3.3")/'Voice Quality Summary'!F$13</f>
        <v>#DIV/0!</v>
      </c>
      <c r="AM94" s="267">
        <f>COUNTIF(VQ_MOSData!H:H,"&lt;3.3")/'Voice Quality Summary'!G$13</f>
        <v>0.0454545454545455</v>
      </c>
      <c r="AN94" s="267" t="e">
        <f>COUNTIF(VQ_MOSData!I:I,"&lt;3.3")/'Voice Quality Summary'!H$13</f>
        <v>#DIV/0!</v>
      </c>
      <c r="AO94" s="267" t="e">
        <f>COUNTIF(VQ_MOSData!J:J,"&lt;3.3")/'Voice Quality Summary'!I$13</f>
        <v>#DIV/0!</v>
      </c>
      <c r="AP94" s="267" t="e">
        <f>COUNTIF(VQ_MOSData!K:K,"&lt;3.3")/'Voice Quality Summary'!J$13</f>
        <v>#DIV/0!</v>
      </c>
      <c r="AQ94" s="267">
        <f>COUNTIF(VQ_MOSData!L:L,"&lt;3.3")/'Voice Quality Summary'!K$13</f>
        <v>0.0222222222222222</v>
      </c>
      <c r="AR94" s="267" t="e">
        <f>COUNTIF(VQ_MOSData!M:M,"&lt;3.3")/'Voice Quality Summary'!L$13</f>
        <v>#DIV/0!</v>
      </c>
      <c r="AS94" s="267">
        <f>COUNTIF(VQ_MOSData!N:N,"&lt;3.3")/'Voice Quality Summary'!M$13</f>
        <v>0.0674157303370786</v>
      </c>
      <c r="AT94" s="267" t="e">
        <f>COUNTIF(VQ_MOSData!O:O,"&lt;3.3")/'Voice Quality Summary'!N$13</f>
        <v>#DIV/0!</v>
      </c>
    </row>
    <row r="95" spans="10:46"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309" t="s">
        <v>77</v>
      </c>
      <c r="AI95" s="267" t="e">
        <f>COUNTIF(VQ_MOSData!D:D,"&lt;3.2")/'Voice Quality Summary'!C$13</f>
        <v>#DIV/0!</v>
      </c>
      <c r="AJ95" s="267" t="e">
        <f>COUNTIF(VQ_MOSData!E:E,"&lt;3.2")/'Voice Quality Summary'!D$13</f>
        <v>#DIV/0!</v>
      </c>
      <c r="AK95" s="267">
        <f>COUNTIF(VQ_MOSData!F:F,"&lt;3.2")/'Voice Quality Summary'!E$13</f>
        <v>0</v>
      </c>
      <c r="AL95" s="267" t="e">
        <f>COUNTIF(VQ_MOSData!G:G,"&lt;3.2")/'Voice Quality Summary'!F$13</f>
        <v>#DIV/0!</v>
      </c>
      <c r="AM95" s="267">
        <f>COUNTIF(VQ_MOSData!H:H,"&lt;3.2")/'Voice Quality Summary'!G$13</f>
        <v>0.0227272727272727</v>
      </c>
      <c r="AN95" s="267" t="e">
        <f>COUNTIF(VQ_MOSData!I:I,"&lt;3.2")/'Voice Quality Summary'!H$13</f>
        <v>#DIV/0!</v>
      </c>
      <c r="AO95" s="267" t="e">
        <f>COUNTIF(VQ_MOSData!J:J,"&lt;3.2")/'Voice Quality Summary'!I$13</f>
        <v>#DIV/0!</v>
      </c>
      <c r="AP95" s="267" t="e">
        <f>COUNTIF(VQ_MOSData!K:K,"&lt;3.2")/'Voice Quality Summary'!J$13</f>
        <v>#DIV/0!</v>
      </c>
      <c r="AQ95" s="267">
        <f>COUNTIF(VQ_MOSData!L:L,"&lt;3.2")/'Voice Quality Summary'!K$13</f>
        <v>0.0222222222222222</v>
      </c>
      <c r="AR95" s="267" t="e">
        <f>COUNTIF(VQ_MOSData!M:M,"&lt;3.2")/'Voice Quality Summary'!L$13</f>
        <v>#DIV/0!</v>
      </c>
      <c r="AS95" s="267">
        <f>COUNTIF(VQ_MOSData!N:N,"&lt;3.2")/'Voice Quality Summary'!M$13</f>
        <v>0.0561797752808989</v>
      </c>
      <c r="AT95" s="267" t="e">
        <f>COUNTIF(VQ_MOSData!O:O,"&lt;3.2")/'Voice Quality Summary'!N$13</f>
        <v>#DIV/0!</v>
      </c>
    </row>
    <row r="96" spans="10:46"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309" t="s">
        <v>78</v>
      </c>
      <c r="AI96" s="267" t="e">
        <f>COUNTIF(VQ_MOSData!D:D,"&lt;3.1")/'Voice Quality Summary'!C$13</f>
        <v>#DIV/0!</v>
      </c>
      <c r="AJ96" s="267" t="e">
        <f>COUNTIF(VQ_MOSData!E:E,"&lt;3.1")/'Voice Quality Summary'!D$13</f>
        <v>#DIV/0!</v>
      </c>
      <c r="AK96" s="267">
        <f>COUNTIF(VQ_MOSData!F:F,"&lt;3.1")/'Voice Quality Summary'!E$13</f>
        <v>0</v>
      </c>
      <c r="AL96" s="267" t="e">
        <f>COUNTIF(VQ_MOSData!G:G,"&lt;3.1")/'Voice Quality Summary'!F$13</f>
        <v>#DIV/0!</v>
      </c>
      <c r="AM96" s="267">
        <f>COUNTIF(VQ_MOSData!H:H,"&lt;3.1")/'Voice Quality Summary'!G$13</f>
        <v>0.0227272727272727</v>
      </c>
      <c r="AN96" s="267" t="e">
        <f>COUNTIF(VQ_MOSData!I:I,"&lt;3.1")/'Voice Quality Summary'!H$13</f>
        <v>#DIV/0!</v>
      </c>
      <c r="AO96" s="267" t="e">
        <f>COUNTIF(VQ_MOSData!J:J,"&lt;3.1")/'Voice Quality Summary'!I$13</f>
        <v>#DIV/0!</v>
      </c>
      <c r="AP96" s="267" t="e">
        <f>COUNTIF(VQ_MOSData!K:K,"&lt;3.1")/'Voice Quality Summary'!J$13</f>
        <v>#DIV/0!</v>
      </c>
      <c r="AQ96" s="267">
        <f>COUNTIF(VQ_MOSData!L:L,"&lt;3.1")/'Voice Quality Summary'!K$13</f>
        <v>0.0111111111111111</v>
      </c>
      <c r="AR96" s="267" t="e">
        <f>COUNTIF(VQ_MOSData!M:M,"&lt;3.1")/'Voice Quality Summary'!L$13</f>
        <v>#DIV/0!</v>
      </c>
      <c r="AS96" s="267">
        <f>COUNTIF(VQ_MOSData!N:N,"&lt;3.1")/'Voice Quality Summary'!M$13</f>
        <v>0.0449438202247191</v>
      </c>
      <c r="AT96" s="267" t="e">
        <f>COUNTIF(VQ_MOSData!O:O,"&lt;3.1")/'Voice Quality Summary'!N$13</f>
        <v>#DIV/0!</v>
      </c>
    </row>
    <row r="97" spans="10:46"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309" t="s">
        <v>79</v>
      </c>
      <c r="AI97" s="267" t="e">
        <f>COUNTIF(VQ_MOSData!D:D,"&lt;3.0")/'Voice Quality Summary'!C$13</f>
        <v>#DIV/0!</v>
      </c>
      <c r="AJ97" s="267" t="e">
        <f>COUNTIF(VQ_MOSData!E:E,"&lt;3.0")/'Voice Quality Summary'!D$13</f>
        <v>#DIV/0!</v>
      </c>
      <c r="AK97" s="267">
        <f>COUNTIF(VQ_MOSData!F:F,"&lt;3.0")/'Voice Quality Summary'!E$13</f>
        <v>0</v>
      </c>
      <c r="AL97" s="267" t="e">
        <f>COUNTIF(VQ_MOSData!G:G,"&lt;3.0")/'Voice Quality Summary'!F$13</f>
        <v>#DIV/0!</v>
      </c>
      <c r="AM97" s="267">
        <f>COUNTIF(VQ_MOSData!H:H,"&lt;3.0")/'Voice Quality Summary'!G$13</f>
        <v>0.0113636363636364</v>
      </c>
      <c r="AN97" s="267" t="e">
        <f>COUNTIF(VQ_MOSData!I:I,"&lt;3.0")/'Voice Quality Summary'!H$13</f>
        <v>#DIV/0!</v>
      </c>
      <c r="AO97" s="267" t="e">
        <f>COUNTIF(VQ_MOSData!J:J,"&lt;3.0")/'Voice Quality Summary'!I$13</f>
        <v>#DIV/0!</v>
      </c>
      <c r="AP97" s="267" t="e">
        <f>COUNTIF(VQ_MOSData!K:K,"&lt;3.0")/'Voice Quality Summary'!J$13</f>
        <v>#DIV/0!</v>
      </c>
      <c r="AQ97" s="267">
        <f>COUNTIF(VQ_MOSData!L:L,"&lt;3.0")/'Voice Quality Summary'!K$13</f>
        <v>0.0111111111111111</v>
      </c>
      <c r="AR97" s="267" t="e">
        <f>COUNTIF(VQ_MOSData!M:M,"&lt;3.0")/'Voice Quality Summary'!L$13</f>
        <v>#DIV/0!</v>
      </c>
      <c r="AS97" s="267">
        <f>COUNTIF(VQ_MOSData!N:N,"&lt;3.0")/'Voice Quality Summary'!M$13</f>
        <v>0.0449438202247191</v>
      </c>
      <c r="AT97" s="267" t="e">
        <f>COUNTIF(VQ_MOSData!O:O,"&lt;3.0")/'Voice Quality Summary'!N$13</f>
        <v>#DIV/0!</v>
      </c>
    </row>
    <row r="98" spans="10:46"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309" t="s">
        <v>80</v>
      </c>
      <c r="AI98" s="267" t="e">
        <f>COUNTIF(VQ_MOSData!D:D,"&lt;2.9")/'Voice Quality Summary'!C$13</f>
        <v>#DIV/0!</v>
      </c>
      <c r="AJ98" s="267" t="e">
        <f>COUNTIF(VQ_MOSData!E:E,"&lt;2.9")/'Voice Quality Summary'!D$13</f>
        <v>#DIV/0!</v>
      </c>
      <c r="AK98" s="267">
        <f>COUNTIF(VQ_MOSData!F:F,"&lt;2.9")/'Voice Quality Summary'!E$13</f>
        <v>0</v>
      </c>
      <c r="AL98" s="267" t="e">
        <f>COUNTIF(VQ_MOSData!G:G,"&lt;2.9")/'Voice Quality Summary'!F$13</f>
        <v>#DIV/0!</v>
      </c>
      <c r="AM98" s="267">
        <f>COUNTIF(VQ_MOSData!H:H,"&lt;2.9")/'Voice Quality Summary'!G$13</f>
        <v>0.0113636363636364</v>
      </c>
      <c r="AN98" s="267" t="e">
        <f>COUNTIF(VQ_MOSData!I:I,"&lt;2.9")/'Voice Quality Summary'!H$13</f>
        <v>#DIV/0!</v>
      </c>
      <c r="AO98" s="267" t="e">
        <f>COUNTIF(VQ_MOSData!J:J,"&lt;2.9")/'Voice Quality Summary'!I$13</f>
        <v>#DIV/0!</v>
      </c>
      <c r="AP98" s="267" t="e">
        <f>COUNTIF(VQ_MOSData!K:K,"&lt;2.9")/'Voice Quality Summary'!J$13</f>
        <v>#DIV/0!</v>
      </c>
      <c r="AQ98" s="267">
        <f>COUNTIF(VQ_MOSData!L:L,"&lt;2.9")/'Voice Quality Summary'!K$13</f>
        <v>0.0111111111111111</v>
      </c>
      <c r="AR98" s="267" t="e">
        <f>COUNTIF(VQ_MOSData!M:M,"&lt;2.9")/'Voice Quality Summary'!L$13</f>
        <v>#DIV/0!</v>
      </c>
      <c r="AS98" s="267">
        <f>COUNTIF(VQ_MOSData!N:N,"&lt;2.9")/'Voice Quality Summary'!M$13</f>
        <v>0.0337078651685393</v>
      </c>
      <c r="AT98" s="267" t="e">
        <f>COUNTIF(VQ_MOSData!O:O,"&lt;2.9")/'Voice Quality Summary'!N$13</f>
        <v>#DIV/0!</v>
      </c>
    </row>
    <row r="99" spans="10:46"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309" t="s">
        <v>81</v>
      </c>
      <c r="AI99" s="267" t="e">
        <f>COUNTIF(VQ_MOSData!D:D,"&lt;2.8")/'Voice Quality Summary'!C$13</f>
        <v>#DIV/0!</v>
      </c>
      <c r="AJ99" s="267" t="e">
        <f>COUNTIF(VQ_MOSData!E:E,"&lt;2.8")/'Voice Quality Summary'!D$13</f>
        <v>#DIV/0!</v>
      </c>
      <c r="AK99" s="267">
        <f>COUNTIF(VQ_MOSData!F:F,"&lt;2.8")/'Voice Quality Summary'!E$13</f>
        <v>0</v>
      </c>
      <c r="AL99" s="267" t="e">
        <f>COUNTIF(VQ_MOSData!G:G,"&lt;2.8")/'Voice Quality Summary'!F$13</f>
        <v>#DIV/0!</v>
      </c>
      <c r="AM99" s="267">
        <f>COUNTIF(VQ_MOSData!H:H,"&lt;2.8")/'Voice Quality Summary'!G$13</f>
        <v>0.0113636363636364</v>
      </c>
      <c r="AN99" s="267" t="e">
        <f>COUNTIF(VQ_MOSData!I:I,"&lt;2.8")/'Voice Quality Summary'!H$13</f>
        <v>#DIV/0!</v>
      </c>
      <c r="AO99" s="267" t="e">
        <f>COUNTIF(VQ_MOSData!J:J,"&lt;2.8")/'Voice Quality Summary'!I$13</f>
        <v>#DIV/0!</v>
      </c>
      <c r="AP99" s="267" t="e">
        <f>COUNTIF(VQ_MOSData!K:K,"&lt;2.8")/'Voice Quality Summary'!J$13</f>
        <v>#DIV/0!</v>
      </c>
      <c r="AQ99" s="267">
        <f>COUNTIF(VQ_MOSData!L:L,"&lt;2.8")/'Voice Quality Summary'!K$13</f>
        <v>0.0111111111111111</v>
      </c>
      <c r="AR99" s="267" t="e">
        <f>COUNTIF(VQ_MOSData!M:M,"&lt;2.8")/'Voice Quality Summary'!L$13</f>
        <v>#DIV/0!</v>
      </c>
      <c r="AS99" s="267">
        <f>COUNTIF(VQ_MOSData!N:N,"&lt;2.8")/'Voice Quality Summary'!M$13</f>
        <v>0.0224719101123595</v>
      </c>
      <c r="AT99" s="267" t="e">
        <f>COUNTIF(VQ_MOSData!O:O,"&lt;2.8")/'Voice Quality Summary'!N$13</f>
        <v>#DIV/0!</v>
      </c>
    </row>
    <row r="100" spans="10:46"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309" t="s">
        <v>82</v>
      </c>
      <c r="AI100" s="267" t="e">
        <f>COUNTIF(VQ_MOSData!D:D,"&lt;2.7")/'Voice Quality Summary'!C$13</f>
        <v>#DIV/0!</v>
      </c>
      <c r="AJ100" s="267" t="e">
        <f>COUNTIF(VQ_MOSData!E:E,"&lt;2.7")/'Voice Quality Summary'!D$13</f>
        <v>#DIV/0!</v>
      </c>
      <c r="AK100" s="267">
        <f>COUNTIF(VQ_MOSData!F:F,"&lt;2.7")/'Voice Quality Summary'!E$13</f>
        <v>0</v>
      </c>
      <c r="AL100" s="267" t="e">
        <f>COUNTIF(VQ_MOSData!G:G,"&lt;2.7")/'Voice Quality Summary'!F$13</f>
        <v>#DIV/0!</v>
      </c>
      <c r="AM100" s="267">
        <f>COUNTIF(VQ_MOSData!H:H,"&lt;2.7")/'Voice Quality Summary'!G$13</f>
        <v>0.0113636363636364</v>
      </c>
      <c r="AN100" s="267" t="e">
        <f>COUNTIF(VQ_MOSData!I:I,"&lt;2.7")/'Voice Quality Summary'!H$13</f>
        <v>#DIV/0!</v>
      </c>
      <c r="AO100" s="267" t="e">
        <f>COUNTIF(VQ_MOSData!J:J,"&lt;2.7")/'Voice Quality Summary'!I$13</f>
        <v>#DIV/0!</v>
      </c>
      <c r="AP100" s="267" t="e">
        <f>COUNTIF(VQ_MOSData!K:K,"&lt;2.7")/'Voice Quality Summary'!J$13</f>
        <v>#DIV/0!</v>
      </c>
      <c r="AQ100" s="267">
        <f>COUNTIF(VQ_MOSData!L:L,"&lt;2.7")/'Voice Quality Summary'!K$13</f>
        <v>0.0111111111111111</v>
      </c>
      <c r="AR100" s="267" t="e">
        <f>COUNTIF(VQ_MOSData!M:M,"&lt;2.7")/'Voice Quality Summary'!L$13</f>
        <v>#DIV/0!</v>
      </c>
      <c r="AS100" s="267">
        <f>COUNTIF(VQ_MOSData!N:N,"&lt;2.7")/'Voice Quality Summary'!M$13</f>
        <v>0.0224719101123595</v>
      </c>
      <c r="AT100" s="267" t="e">
        <f>COUNTIF(VQ_MOSData!O:O,"&lt;2.7")/'Voice Quality Summary'!N$13</f>
        <v>#DIV/0!</v>
      </c>
    </row>
    <row r="101" spans="10:46"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309" t="s">
        <v>83</v>
      </c>
      <c r="AI101" s="267" t="e">
        <f>COUNTIF(VQ_MOSData!D:D,"&lt;2.6")/'Voice Quality Summary'!C$13</f>
        <v>#DIV/0!</v>
      </c>
      <c r="AJ101" s="267" t="e">
        <f>COUNTIF(VQ_MOSData!E:E,"&lt;2.6")/'Voice Quality Summary'!D$13</f>
        <v>#DIV/0!</v>
      </c>
      <c r="AK101" s="267">
        <f>COUNTIF(VQ_MOSData!F:F,"&lt;2.6")/'Voice Quality Summary'!E$13</f>
        <v>0</v>
      </c>
      <c r="AL101" s="267" t="e">
        <f>COUNTIF(VQ_MOSData!G:G,"&lt;2.6")/'Voice Quality Summary'!F$13</f>
        <v>#DIV/0!</v>
      </c>
      <c r="AM101" s="267">
        <f>COUNTIF(VQ_MOSData!H:H,"&lt;2.6")/'Voice Quality Summary'!G$13</f>
        <v>0.0113636363636364</v>
      </c>
      <c r="AN101" s="267" t="e">
        <f>COUNTIF(VQ_MOSData!I:I,"&lt;2.6")/'Voice Quality Summary'!H$13</f>
        <v>#DIV/0!</v>
      </c>
      <c r="AO101" s="267" t="e">
        <f>COUNTIF(VQ_MOSData!J:J,"&lt;2.6")/'Voice Quality Summary'!I$13</f>
        <v>#DIV/0!</v>
      </c>
      <c r="AP101" s="267" t="e">
        <f>COUNTIF(VQ_MOSData!K:K,"&lt;2.6")/'Voice Quality Summary'!J$13</f>
        <v>#DIV/0!</v>
      </c>
      <c r="AQ101" s="267">
        <f>COUNTIF(VQ_MOSData!L:L,"&lt;2.6")/'Voice Quality Summary'!K$13</f>
        <v>0.0111111111111111</v>
      </c>
      <c r="AR101" s="267" t="e">
        <f>COUNTIF(VQ_MOSData!M:M,"&lt;2.6")/'Voice Quality Summary'!L$13</f>
        <v>#DIV/0!</v>
      </c>
      <c r="AS101" s="267">
        <f>COUNTIF(VQ_MOSData!N:N,"&lt;2.6")/'Voice Quality Summary'!M$13</f>
        <v>0.0224719101123595</v>
      </c>
      <c r="AT101" s="267" t="e">
        <f>COUNTIF(VQ_MOSData!O:O,"&lt;2.6")/'Voice Quality Summary'!N$13</f>
        <v>#DIV/0!</v>
      </c>
    </row>
    <row r="102" spans="10:46"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309" t="s">
        <v>84</v>
      </c>
      <c r="AI102" s="267" t="e">
        <f>COUNTIF(VQ_MOSData!D:D,"&lt;2.5")/'Voice Quality Summary'!C$13</f>
        <v>#DIV/0!</v>
      </c>
      <c r="AJ102" s="267" t="e">
        <f>COUNTIF(VQ_MOSData!E:E,"&lt;2.5")/'Voice Quality Summary'!D$13</f>
        <v>#DIV/0!</v>
      </c>
      <c r="AK102" s="267">
        <f>COUNTIF(VQ_MOSData!F:F,"&lt;2.5")/'Voice Quality Summary'!E$13</f>
        <v>0</v>
      </c>
      <c r="AL102" s="267" t="e">
        <f>COUNTIF(VQ_MOSData!G:G,"&lt;2.5")/'Voice Quality Summary'!F$13</f>
        <v>#DIV/0!</v>
      </c>
      <c r="AM102" s="267">
        <f>COUNTIF(VQ_MOSData!H:H,"&lt;2.5")/'Voice Quality Summary'!G$13</f>
        <v>0.0113636363636364</v>
      </c>
      <c r="AN102" s="267" t="e">
        <f>COUNTIF(VQ_MOSData!I:I,"&lt;2.5")/'Voice Quality Summary'!H$13</f>
        <v>#DIV/0!</v>
      </c>
      <c r="AO102" s="267" t="e">
        <f>COUNTIF(VQ_MOSData!J:J,"&lt;2.5")/'Voice Quality Summary'!I$13</f>
        <v>#DIV/0!</v>
      </c>
      <c r="AP102" s="267" t="e">
        <f>COUNTIF(VQ_MOSData!K:K,"&lt;2.5")/'Voice Quality Summary'!J$13</f>
        <v>#DIV/0!</v>
      </c>
      <c r="AQ102" s="267">
        <f>COUNTIF(VQ_MOSData!L:L,"&lt;2.5")/'Voice Quality Summary'!K$13</f>
        <v>0.0111111111111111</v>
      </c>
      <c r="AR102" s="267" t="e">
        <f>COUNTIF(VQ_MOSData!M:M,"&lt;2.5")/'Voice Quality Summary'!L$13</f>
        <v>#DIV/0!</v>
      </c>
      <c r="AS102" s="267">
        <f>COUNTIF(VQ_MOSData!N:N,"&lt;2.5")/'Voice Quality Summary'!M$13</f>
        <v>0.0224719101123595</v>
      </c>
      <c r="AT102" s="267" t="e">
        <f>COUNTIF(VQ_MOSData!O:O,"&lt;2.5")/'Voice Quality Summary'!N$13</f>
        <v>#DIV/0!</v>
      </c>
    </row>
    <row r="103" spans="10:46"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309" t="s">
        <v>85</v>
      </c>
      <c r="AI103" s="267" t="e">
        <f>COUNTIF(VQ_MOSData!D:D,"&lt;2.4")/'Voice Quality Summary'!C$13</f>
        <v>#DIV/0!</v>
      </c>
      <c r="AJ103" s="267" t="e">
        <f>COUNTIF(VQ_MOSData!E:E,"&lt;2.4")/'Voice Quality Summary'!D$13</f>
        <v>#DIV/0!</v>
      </c>
      <c r="AK103" s="267">
        <f>COUNTIF(VQ_MOSData!F:F,"&lt;2.4")/'Voice Quality Summary'!E$13</f>
        <v>0</v>
      </c>
      <c r="AL103" s="267" t="e">
        <f>COUNTIF(VQ_MOSData!G:G,"&lt;2.4")/'Voice Quality Summary'!F$13</f>
        <v>#DIV/0!</v>
      </c>
      <c r="AM103" s="267">
        <f>COUNTIF(VQ_MOSData!H:H,"&lt;2.4")/'Voice Quality Summary'!G$13</f>
        <v>0.0113636363636364</v>
      </c>
      <c r="AN103" s="267" t="e">
        <f>COUNTIF(VQ_MOSData!I:I,"&lt;2.4")/'Voice Quality Summary'!H$13</f>
        <v>#DIV/0!</v>
      </c>
      <c r="AO103" s="267" t="e">
        <f>COUNTIF(VQ_MOSData!J:J,"&lt;2.4")/'Voice Quality Summary'!I$13</f>
        <v>#DIV/0!</v>
      </c>
      <c r="AP103" s="267" t="e">
        <f>COUNTIF(VQ_MOSData!K:K,"&lt;2.4")/'Voice Quality Summary'!J$13</f>
        <v>#DIV/0!</v>
      </c>
      <c r="AQ103" s="267">
        <f>COUNTIF(VQ_MOSData!L:L,"&lt;2.4")/'Voice Quality Summary'!K$13</f>
        <v>0.0111111111111111</v>
      </c>
      <c r="AR103" s="267" t="e">
        <f>COUNTIF(VQ_MOSData!M:M,"&lt;2.4")/'Voice Quality Summary'!L$13</f>
        <v>#DIV/0!</v>
      </c>
      <c r="AS103" s="267">
        <f>COUNTIF(VQ_MOSData!N:N,"&lt;2.4")/'Voice Quality Summary'!M$13</f>
        <v>0.0112359550561798</v>
      </c>
      <c r="AT103" s="267" t="e">
        <f>COUNTIF(VQ_MOSData!O:O,"&lt;2.4")/'Voice Quality Summary'!N$13</f>
        <v>#DIV/0!</v>
      </c>
    </row>
    <row r="104" spans="10:46"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309" t="s">
        <v>86</v>
      </c>
      <c r="AI104" s="267" t="e">
        <f>COUNTIF(VQ_MOSData!D:D,"&lt;2.3")/'Voice Quality Summary'!C$13</f>
        <v>#DIV/0!</v>
      </c>
      <c r="AJ104" s="267" t="e">
        <f>COUNTIF(VQ_MOSData!E:E,"&lt;2.3")/'Voice Quality Summary'!D$13</f>
        <v>#DIV/0!</v>
      </c>
      <c r="AK104" s="267">
        <f>COUNTIF(VQ_MOSData!F:F,"&lt;2.3")/'Voice Quality Summary'!E$13</f>
        <v>0</v>
      </c>
      <c r="AL104" s="267" t="e">
        <f>COUNTIF(VQ_MOSData!G:G,"&lt;2.3")/'Voice Quality Summary'!F$13</f>
        <v>#DIV/0!</v>
      </c>
      <c r="AM104" s="267">
        <f>COUNTIF(VQ_MOSData!H:H,"&lt;2.3")/'Voice Quality Summary'!G$13</f>
        <v>0.0113636363636364</v>
      </c>
      <c r="AN104" s="267" t="e">
        <f>COUNTIF(VQ_MOSData!I:I,"&lt;2.3")/'Voice Quality Summary'!H$13</f>
        <v>#DIV/0!</v>
      </c>
      <c r="AO104" s="267" t="e">
        <f>COUNTIF(VQ_MOSData!J:J,"&lt;2.3")/'Voice Quality Summary'!I$13</f>
        <v>#DIV/0!</v>
      </c>
      <c r="AP104" s="267" t="e">
        <f>COUNTIF(VQ_MOSData!K:K,"&lt;2.3")/'Voice Quality Summary'!J$13</f>
        <v>#DIV/0!</v>
      </c>
      <c r="AQ104" s="267">
        <f>COUNTIF(VQ_MOSData!L:L,"&lt;2.3")/'Voice Quality Summary'!K$13</f>
        <v>0.0111111111111111</v>
      </c>
      <c r="AR104" s="267" t="e">
        <f>COUNTIF(VQ_MOSData!M:M,"&lt;2.3")/'Voice Quality Summary'!L$13</f>
        <v>#DIV/0!</v>
      </c>
      <c r="AS104" s="267">
        <f>COUNTIF(VQ_MOSData!N:N,"&lt;2.3")/'Voice Quality Summary'!M$13</f>
        <v>0.0112359550561798</v>
      </c>
      <c r="AT104" s="267" t="e">
        <f>COUNTIF(VQ_MOSData!O:O,"&lt;2.3")/'Voice Quality Summary'!N$13</f>
        <v>#DIV/0!</v>
      </c>
    </row>
    <row r="105" spans="10:46"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309" t="s">
        <v>87</v>
      </c>
      <c r="AI105" s="267" t="e">
        <f>COUNTIF(VQ_MOSData!D:D,"&lt;2.2")/'Voice Quality Summary'!C$13</f>
        <v>#DIV/0!</v>
      </c>
      <c r="AJ105" s="267" t="e">
        <f>COUNTIF(VQ_MOSData!E:E,"&lt;2.2")/'Voice Quality Summary'!D$13</f>
        <v>#DIV/0!</v>
      </c>
      <c r="AK105" s="267">
        <f>COUNTIF(VQ_MOSData!F:F,"&lt;2.2")/'Voice Quality Summary'!E$13</f>
        <v>0</v>
      </c>
      <c r="AL105" s="267" t="e">
        <f>COUNTIF(VQ_MOSData!G:G,"&lt;2.2")/'Voice Quality Summary'!F$13</f>
        <v>#DIV/0!</v>
      </c>
      <c r="AM105" s="267">
        <f>COUNTIF(VQ_MOSData!H:H,"&lt;2.2")/'Voice Quality Summary'!G$13</f>
        <v>0.0113636363636364</v>
      </c>
      <c r="AN105" s="267" t="e">
        <f>COUNTIF(VQ_MOSData!I:I,"&lt;2.2")/'Voice Quality Summary'!H$13</f>
        <v>#DIV/0!</v>
      </c>
      <c r="AO105" s="267" t="e">
        <f>COUNTIF(VQ_MOSData!J:J,"&lt;2.2")/'Voice Quality Summary'!I$13</f>
        <v>#DIV/0!</v>
      </c>
      <c r="AP105" s="267" t="e">
        <f>COUNTIF(VQ_MOSData!K:K,"&lt;2.2")/'Voice Quality Summary'!J$13</f>
        <v>#DIV/0!</v>
      </c>
      <c r="AQ105" s="267">
        <f>COUNTIF(VQ_MOSData!L:L,"&lt;2.2")/'Voice Quality Summary'!K$13</f>
        <v>0.0111111111111111</v>
      </c>
      <c r="AR105" s="267" t="e">
        <f>COUNTIF(VQ_MOSData!M:M,"&lt;2.2")/'Voice Quality Summary'!L$13</f>
        <v>#DIV/0!</v>
      </c>
      <c r="AS105" s="267">
        <f>COUNTIF(VQ_MOSData!N:N,"&lt;2.2")/'Voice Quality Summary'!M$13</f>
        <v>0.0112359550561798</v>
      </c>
      <c r="AT105" s="267" t="e">
        <f>COUNTIF(VQ_MOSData!O:O,"&lt;2.2")/'Voice Quality Summary'!N$13</f>
        <v>#DIV/0!</v>
      </c>
    </row>
    <row r="106" spans="10:46"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309" t="s">
        <v>88</v>
      </c>
      <c r="AI106" s="267" t="e">
        <f>COUNTIF(VQ_MOSData!D:D,"&lt;2.1")/'Voice Quality Summary'!C$13</f>
        <v>#DIV/0!</v>
      </c>
      <c r="AJ106" s="267" t="e">
        <f>COUNTIF(VQ_MOSData!E:E,"&lt;2.1")/'Voice Quality Summary'!D$13</f>
        <v>#DIV/0!</v>
      </c>
      <c r="AK106" s="267">
        <f>COUNTIF(VQ_MOSData!F:F,"&lt;2.1")/'Voice Quality Summary'!E$13</f>
        <v>0</v>
      </c>
      <c r="AL106" s="267" t="e">
        <f>COUNTIF(VQ_MOSData!G:G,"&lt;2.1")/'Voice Quality Summary'!F$13</f>
        <v>#DIV/0!</v>
      </c>
      <c r="AM106" s="267">
        <f>COUNTIF(VQ_MOSData!H:H,"&lt;2.1")/'Voice Quality Summary'!G$13</f>
        <v>0.0113636363636364</v>
      </c>
      <c r="AN106" s="267" t="e">
        <f>COUNTIF(VQ_MOSData!I:I,"&lt;2.1")/'Voice Quality Summary'!H$13</f>
        <v>#DIV/0!</v>
      </c>
      <c r="AO106" s="267" t="e">
        <f>COUNTIF(VQ_MOSData!J:J,"&lt;2.1")/'Voice Quality Summary'!I$13</f>
        <v>#DIV/0!</v>
      </c>
      <c r="AP106" s="267" t="e">
        <f>COUNTIF(VQ_MOSData!K:K,"&lt;2.1")/'Voice Quality Summary'!J$13</f>
        <v>#DIV/0!</v>
      </c>
      <c r="AQ106" s="267">
        <f>COUNTIF(VQ_MOSData!L:L,"&lt;2.1")/'Voice Quality Summary'!K$13</f>
        <v>0.0111111111111111</v>
      </c>
      <c r="AR106" s="267" t="e">
        <f>COUNTIF(VQ_MOSData!M:M,"&lt;2.1")/'Voice Quality Summary'!L$13</f>
        <v>#DIV/0!</v>
      </c>
      <c r="AS106" s="267">
        <f>COUNTIF(VQ_MOSData!N:N,"&lt;2.1")/'Voice Quality Summary'!M$13</f>
        <v>0.0112359550561798</v>
      </c>
      <c r="AT106" s="267" t="e">
        <f>COUNTIF(VQ_MOSData!O:O,"&lt;2.1")/'Voice Quality Summary'!N$13</f>
        <v>#DIV/0!</v>
      </c>
    </row>
    <row r="107" spans="10:46"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309" t="s">
        <v>89</v>
      </c>
      <c r="AI107" s="267" t="e">
        <f>COUNTIF(VQ_MOSData!D:D,"&lt;2.0")/'Voice Quality Summary'!C$13</f>
        <v>#DIV/0!</v>
      </c>
      <c r="AJ107" s="267" t="e">
        <f>COUNTIF(VQ_MOSData!E:E,"&lt;2.0")/'Voice Quality Summary'!D$13</f>
        <v>#DIV/0!</v>
      </c>
      <c r="AK107" s="267">
        <f>COUNTIF(VQ_MOSData!F:F,"&lt;2.0")/'Voice Quality Summary'!E$13</f>
        <v>0</v>
      </c>
      <c r="AL107" s="267" t="e">
        <f>COUNTIF(VQ_MOSData!G:G,"&lt;2.0")/'Voice Quality Summary'!F$13</f>
        <v>#DIV/0!</v>
      </c>
      <c r="AM107" s="267">
        <f>COUNTIF(VQ_MOSData!H:H,"&lt;2.0")/'Voice Quality Summary'!G$13</f>
        <v>0.0113636363636364</v>
      </c>
      <c r="AN107" s="267" t="e">
        <f>COUNTIF(VQ_MOSData!I:I,"&lt;2.0")/'Voice Quality Summary'!H$13</f>
        <v>#DIV/0!</v>
      </c>
      <c r="AO107" s="267" t="e">
        <f>COUNTIF(VQ_MOSData!J:J,"&lt;2.0")/'Voice Quality Summary'!I$13</f>
        <v>#DIV/0!</v>
      </c>
      <c r="AP107" s="267" t="e">
        <f>COUNTIF(VQ_MOSData!K:K,"&lt;2.0")/'Voice Quality Summary'!J$13</f>
        <v>#DIV/0!</v>
      </c>
      <c r="AQ107" s="267">
        <f>COUNTIF(VQ_MOSData!L:L,"&lt;2.0")/'Voice Quality Summary'!K$13</f>
        <v>0.0111111111111111</v>
      </c>
      <c r="AR107" s="267" t="e">
        <f>COUNTIF(VQ_MOSData!M:M,"&lt;2.0")/'Voice Quality Summary'!L$13</f>
        <v>#DIV/0!</v>
      </c>
      <c r="AS107" s="267">
        <f>COUNTIF(VQ_MOSData!N:N,"&lt;2.0")/'Voice Quality Summary'!M$13</f>
        <v>0</v>
      </c>
      <c r="AT107" s="267" t="e">
        <f>COUNTIF(VQ_MOSData!O:O,"&lt;2.0")/'Voice Quality Summary'!N$13</f>
        <v>#DIV/0!</v>
      </c>
    </row>
    <row r="108" spans="10:46"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66"/>
      <c r="AI108" s="267"/>
      <c r="AJ108" s="267"/>
      <c r="AK108" s="267"/>
      <c r="AL108" s="267"/>
      <c r="AM108" s="267"/>
      <c r="AN108" s="267"/>
      <c r="AO108" s="267"/>
      <c r="AP108" s="267"/>
      <c r="AQ108" s="267"/>
      <c r="AR108" s="267"/>
      <c r="AS108" s="267"/>
      <c r="AT108" s="267"/>
    </row>
    <row r="109" spans="10:46"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66" t="s">
        <v>90</v>
      </c>
      <c r="AI109" s="268" t="e">
        <f t="shared" ref="AI109:AT109" si="3">AI78</f>
        <v>#DIV/0!</v>
      </c>
      <c r="AJ109" s="268" t="e">
        <f t="shared" si="3"/>
        <v>#DIV/0!</v>
      </c>
      <c r="AK109" s="268">
        <f t="shared" si="3"/>
        <v>0</v>
      </c>
      <c r="AL109" s="268" t="e">
        <f t="shared" si="3"/>
        <v>#DIV/0!</v>
      </c>
      <c r="AM109" s="268">
        <f t="shared" si="3"/>
        <v>0</v>
      </c>
      <c r="AN109" s="268" t="e">
        <f t="shared" si="3"/>
        <v>#DIV/0!</v>
      </c>
      <c r="AO109" s="268" t="e">
        <f t="shared" si="3"/>
        <v>#DIV/0!</v>
      </c>
      <c r="AP109" s="268" t="e">
        <f t="shared" si="3"/>
        <v>#DIV/0!</v>
      </c>
      <c r="AQ109" s="268">
        <f t="shared" si="3"/>
        <v>0</v>
      </c>
      <c r="AR109" s="268" t="e">
        <f t="shared" si="3"/>
        <v>#DIV/0!</v>
      </c>
      <c r="AS109" s="268">
        <f t="shared" si="3"/>
        <v>0</v>
      </c>
      <c r="AT109" s="268" t="e">
        <f t="shared" si="3"/>
        <v>#DIV/0!</v>
      </c>
    </row>
    <row r="110" spans="10:46"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66" t="s">
        <v>91</v>
      </c>
      <c r="AI110" s="268" t="e">
        <f t="shared" ref="AI110:AQ137" si="4">AI79-AI80</f>
        <v>#DIV/0!</v>
      </c>
      <c r="AJ110" s="268" t="e">
        <f t="shared" si="4"/>
        <v>#DIV/0!</v>
      </c>
      <c r="AK110" s="268">
        <f t="shared" si="4"/>
        <v>0</v>
      </c>
      <c r="AL110" s="268" t="e">
        <f t="shared" si="4"/>
        <v>#DIV/0!</v>
      </c>
      <c r="AM110" s="268">
        <f t="shared" si="4"/>
        <v>0</v>
      </c>
      <c r="AN110" s="268" t="e">
        <f t="shared" si="4"/>
        <v>#DIV/0!</v>
      </c>
      <c r="AO110" s="268" t="e">
        <f t="shared" si="4"/>
        <v>#DIV/0!</v>
      </c>
      <c r="AP110" s="268" t="e">
        <f t="shared" si="4"/>
        <v>#DIV/0!</v>
      </c>
      <c r="AQ110" s="268">
        <f t="shared" si="4"/>
        <v>0</v>
      </c>
      <c r="AR110" s="268" t="e">
        <f t="shared" ref="AR110:AT137" si="5">AR79-AR80</f>
        <v>#DIV/0!</v>
      </c>
      <c r="AS110" s="268">
        <f t="shared" si="5"/>
        <v>0</v>
      </c>
      <c r="AT110" s="268" t="e">
        <f t="shared" si="5"/>
        <v>#DIV/0!</v>
      </c>
    </row>
    <row r="111" spans="10:46"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66" t="s">
        <v>92</v>
      </c>
      <c r="AI111" s="268" t="e">
        <f t="shared" si="4"/>
        <v>#DIV/0!</v>
      </c>
      <c r="AJ111" s="268" t="e">
        <f t="shared" si="4"/>
        <v>#DIV/0!</v>
      </c>
      <c r="AK111" s="268">
        <f t="shared" si="4"/>
        <v>0</v>
      </c>
      <c r="AL111" s="268" t="e">
        <f t="shared" si="4"/>
        <v>#DIV/0!</v>
      </c>
      <c r="AM111" s="268">
        <f t="shared" si="4"/>
        <v>0</v>
      </c>
      <c r="AN111" s="268" t="e">
        <f t="shared" si="4"/>
        <v>#DIV/0!</v>
      </c>
      <c r="AO111" s="268" t="e">
        <f t="shared" si="4"/>
        <v>#DIV/0!</v>
      </c>
      <c r="AP111" s="268" t="e">
        <f t="shared" si="4"/>
        <v>#DIV/0!</v>
      </c>
      <c r="AQ111" s="268">
        <f t="shared" si="4"/>
        <v>0</v>
      </c>
      <c r="AR111" s="268" t="e">
        <f t="shared" si="5"/>
        <v>#DIV/0!</v>
      </c>
      <c r="AS111" s="268">
        <f t="shared" si="5"/>
        <v>0</v>
      </c>
      <c r="AT111" s="268" t="e">
        <f t="shared" si="5"/>
        <v>#DIV/0!</v>
      </c>
    </row>
    <row r="112" spans="10:46"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66" t="s">
        <v>93</v>
      </c>
      <c r="AI112" s="268" t="e">
        <f t="shared" si="4"/>
        <v>#DIV/0!</v>
      </c>
      <c r="AJ112" s="268" t="e">
        <f t="shared" si="4"/>
        <v>#DIV/0!</v>
      </c>
      <c r="AK112" s="268">
        <f t="shared" si="4"/>
        <v>0.218390804597701</v>
      </c>
      <c r="AL112" s="268" t="e">
        <f t="shared" si="4"/>
        <v>#DIV/0!</v>
      </c>
      <c r="AM112" s="268">
        <f t="shared" si="4"/>
        <v>0</v>
      </c>
      <c r="AN112" s="268" t="e">
        <f t="shared" si="4"/>
        <v>#DIV/0!</v>
      </c>
      <c r="AO112" s="268" t="e">
        <f t="shared" si="4"/>
        <v>#DIV/0!</v>
      </c>
      <c r="AP112" s="268" t="e">
        <f t="shared" si="4"/>
        <v>#DIV/0!</v>
      </c>
      <c r="AQ112" s="268">
        <f t="shared" si="4"/>
        <v>0.244444444444444</v>
      </c>
      <c r="AR112" s="268" t="e">
        <f t="shared" si="5"/>
        <v>#DIV/0!</v>
      </c>
      <c r="AS112" s="268">
        <f t="shared" si="5"/>
        <v>0</v>
      </c>
      <c r="AT112" s="268" t="e">
        <f t="shared" si="5"/>
        <v>#DIV/0!</v>
      </c>
    </row>
    <row r="113" spans="10:46"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66" t="s">
        <v>94</v>
      </c>
      <c r="AI113" s="268" t="e">
        <f t="shared" si="4"/>
        <v>#DIV/0!</v>
      </c>
      <c r="AJ113" s="268" t="e">
        <f t="shared" si="4"/>
        <v>#DIV/0!</v>
      </c>
      <c r="AK113" s="268">
        <f t="shared" si="4"/>
        <v>0.586206896551724</v>
      </c>
      <c r="AL113" s="268" t="e">
        <f t="shared" si="4"/>
        <v>#DIV/0!</v>
      </c>
      <c r="AM113" s="268">
        <f t="shared" si="4"/>
        <v>0</v>
      </c>
      <c r="AN113" s="268" t="e">
        <f t="shared" si="4"/>
        <v>#DIV/0!</v>
      </c>
      <c r="AO113" s="268" t="e">
        <f t="shared" si="4"/>
        <v>#DIV/0!</v>
      </c>
      <c r="AP113" s="268" t="e">
        <f t="shared" si="4"/>
        <v>#DIV/0!</v>
      </c>
      <c r="AQ113" s="268">
        <f t="shared" si="4"/>
        <v>0.566666666666667</v>
      </c>
      <c r="AR113" s="268" t="e">
        <f t="shared" si="5"/>
        <v>#DIV/0!</v>
      </c>
      <c r="AS113" s="268">
        <f t="shared" si="5"/>
        <v>0</v>
      </c>
      <c r="AT113" s="268" t="e">
        <f t="shared" si="5"/>
        <v>#DIV/0!</v>
      </c>
    </row>
    <row r="114" spans="10:46"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66" t="s">
        <v>95</v>
      </c>
      <c r="AI114" s="268" t="e">
        <f t="shared" si="4"/>
        <v>#DIV/0!</v>
      </c>
      <c r="AJ114" s="268" t="e">
        <f t="shared" si="4"/>
        <v>#DIV/0!</v>
      </c>
      <c r="AK114" s="268">
        <f t="shared" si="4"/>
        <v>0.149425287356322</v>
      </c>
      <c r="AL114" s="268" t="e">
        <f t="shared" si="4"/>
        <v>#DIV/0!</v>
      </c>
      <c r="AM114" s="268">
        <f t="shared" si="4"/>
        <v>0</v>
      </c>
      <c r="AN114" s="268" t="e">
        <f t="shared" si="4"/>
        <v>#DIV/0!</v>
      </c>
      <c r="AO114" s="268" t="e">
        <f t="shared" si="4"/>
        <v>#DIV/0!</v>
      </c>
      <c r="AP114" s="268" t="e">
        <f t="shared" si="4"/>
        <v>#DIV/0!</v>
      </c>
      <c r="AQ114" s="268">
        <f t="shared" si="4"/>
        <v>0.1</v>
      </c>
      <c r="AR114" s="268" t="e">
        <f t="shared" si="5"/>
        <v>#DIV/0!</v>
      </c>
      <c r="AS114" s="268">
        <f t="shared" si="5"/>
        <v>0</v>
      </c>
      <c r="AT114" s="268" t="e">
        <f t="shared" si="5"/>
        <v>#DIV/0!</v>
      </c>
    </row>
    <row r="115" spans="10:46"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66" t="s">
        <v>96</v>
      </c>
      <c r="AI115" s="268" t="e">
        <f t="shared" si="4"/>
        <v>#DIV/0!</v>
      </c>
      <c r="AJ115" s="268" t="e">
        <f t="shared" si="4"/>
        <v>#DIV/0!</v>
      </c>
      <c r="AK115" s="268">
        <f t="shared" si="4"/>
        <v>0</v>
      </c>
      <c r="AL115" s="268" t="e">
        <f t="shared" si="4"/>
        <v>#DIV/0!</v>
      </c>
      <c r="AM115" s="268">
        <f t="shared" si="4"/>
        <v>0</v>
      </c>
      <c r="AN115" s="268" t="e">
        <f t="shared" si="4"/>
        <v>#DIV/0!</v>
      </c>
      <c r="AO115" s="268" t="e">
        <f t="shared" si="4"/>
        <v>#DIV/0!</v>
      </c>
      <c r="AP115" s="268" t="e">
        <f t="shared" si="4"/>
        <v>#DIV/0!</v>
      </c>
      <c r="AQ115" s="268">
        <f t="shared" si="4"/>
        <v>0.0111111111111111</v>
      </c>
      <c r="AR115" s="268" t="e">
        <f t="shared" si="5"/>
        <v>#DIV/0!</v>
      </c>
      <c r="AS115" s="268">
        <f t="shared" si="5"/>
        <v>0</v>
      </c>
      <c r="AT115" s="268" t="e">
        <f t="shared" si="5"/>
        <v>#DIV/0!</v>
      </c>
    </row>
    <row r="116" spans="10:46"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66" t="s">
        <v>97</v>
      </c>
      <c r="AI116" s="268" t="e">
        <f t="shared" si="4"/>
        <v>#DIV/0!</v>
      </c>
      <c r="AJ116" s="268" t="e">
        <f t="shared" si="4"/>
        <v>#DIV/0!</v>
      </c>
      <c r="AK116" s="268">
        <f t="shared" si="4"/>
        <v>0.0114942528735632</v>
      </c>
      <c r="AL116" s="268" t="e">
        <f t="shared" si="4"/>
        <v>#DIV/0!</v>
      </c>
      <c r="AM116" s="268">
        <f t="shared" si="4"/>
        <v>0.0227272727272727</v>
      </c>
      <c r="AN116" s="268" t="e">
        <f t="shared" si="4"/>
        <v>#DIV/0!</v>
      </c>
      <c r="AO116" s="268" t="e">
        <f t="shared" si="4"/>
        <v>#DIV/0!</v>
      </c>
      <c r="AP116" s="268" t="e">
        <f t="shared" si="4"/>
        <v>#DIV/0!</v>
      </c>
      <c r="AQ116" s="268">
        <f t="shared" si="4"/>
        <v>0.0222222222222222</v>
      </c>
      <c r="AR116" s="268" t="e">
        <f t="shared" si="5"/>
        <v>#DIV/0!</v>
      </c>
      <c r="AS116" s="268">
        <f t="shared" si="5"/>
        <v>0.0112359550561798</v>
      </c>
      <c r="AT116" s="268" t="e">
        <f t="shared" si="5"/>
        <v>#DIV/0!</v>
      </c>
    </row>
    <row r="117" spans="10:46"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66" t="s">
        <v>98</v>
      </c>
      <c r="AI117" s="268" t="e">
        <f t="shared" si="4"/>
        <v>#DIV/0!</v>
      </c>
      <c r="AJ117" s="268" t="e">
        <f t="shared" si="4"/>
        <v>#DIV/0!</v>
      </c>
      <c r="AK117" s="268">
        <f t="shared" si="4"/>
        <v>0</v>
      </c>
      <c r="AL117" s="268" t="e">
        <f t="shared" si="4"/>
        <v>#DIV/0!</v>
      </c>
      <c r="AM117" s="268">
        <f t="shared" si="4"/>
        <v>0.181818181818182</v>
      </c>
      <c r="AN117" s="268" t="e">
        <f t="shared" si="4"/>
        <v>#DIV/0!</v>
      </c>
      <c r="AO117" s="268" t="e">
        <f t="shared" si="4"/>
        <v>#DIV/0!</v>
      </c>
      <c r="AP117" s="268" t="e">
        <f t="shared" si="4"/>
        <v>#DIV/0!</v>
      </c>
      <c r="AQ117" s="268">
        <f t="shared" si="4"/>
        <v>0.0333333333333333</v>
      </c>
      <c r="AR117" s="268" t="e">
        <f t="shared" si="5"/>
        <v>#DIV/0!</v>
      </c>
      <c r="AS117" s="268">
        <f t="shared" si="5"/>
        <v>0.179775280898876</v>
      </c>
      <c r="AT117" s="268" t="e">
        <f t="shared" si="5"/>
        <v>#DIV/0!</v>
      </c>
    </row>
    <row r="118" spans="10:46"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309" t="s">
        <v>99</v>
      </c>
      <c r="AI118" s="268" t="e">
        <f t="shared" si="4"/>
        <v>#DIV/0!</v>
      </c>
      <c r="AJ118" s="268" t="e">
        <f t="shared" si="4"/>
        <v>#DIV/0!</v>
      </c>
      <c r="AK118" s="268">
        <f t="shared" si="4"/>
        <v>0.0114942528735632</v>
      </c>
      <c r="AL118" s="268" t="e">
        <f t="shared" si="4"/>
        <v>#DIV/0!</v>
      </c>
      <c r="AM118" s="268">
        <f t="shared" si="4"/>
        <v>0.215909090909091</v>
      </c>
      <c r="AN118" s="268" t="e">
        <f t="shared" si="4"/>
        <v>#DIV/0!</v>
      </c>
      <c r="AO118" s="268" t="e">
        <f t="shared" si="4"/>
        <v>#DIV/0!</v>
      </c>
      <c r="AP118" s="268" t="e">
        <f t="shared" si="4"/>
        <v>#DIV/0!</v>
      </c>
      <c r="AQ118" s="268">
        <f t="shared" si="4"/>
        <v>0</v>
      </c>
      <c r="AR118" s="268" t="e">
        <f t="shared" si="5"/>
        <v>#DIV/0!</v>
      </c>
      <c r="AS118" s="268">
        <f t="shared" si="5"/>
        <v>0.168539325842697</v>
      </c>
      <c r="AT118" s="268" t="e">
        <f t="shared" si="5"/>
        <v>#DIV/0!</v>
      </c>
    </row>
    <row r="119" spans="10:46"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309" t="s">
        <v>100</v>
      </c>
      <c r="AI119" s="268" t="e">
        <f t="shared" si="4"/>
        <v>#DIV/0!</v>
      </c>
      <c r="AJ119" s="268" t="e">
        <f t="shared" si="4"/>
        <v>#DIV/0!</v>
      </c>
      <c r="AK119" s="268">
        <f t="shared" si="4"/>
        <v>0</v>
      </c>
      <c r="AL119" s="268" t="e">
        <f t="shared" si="4"/>
        <v>#DIV/0!</v>
      </c>
      <c r="AM119" s="268">
        <f t="shared" si="4"/>
        <v>0.340909090909091</v>
      </c>
      <c r="AN119" s="268" t="e">
        <f t="shared" si="4"/>
        <v>#DIV/0!</v>
      </c>
      <c r="AO119" s="268" t="e">
        <f t="shared" si="4"/>
        <v>#DIV/0!</v>
      </c>
      <c r="AP119" s="268" t="e">
        <f t="shared" si="4"/>
        <v>#DIV/0!</v>
      </c>
      <c r="AQ119" s="268">
        <f t="shared" si="4"/>
        <v>0</v>
      </c>
      <c r="AR119" s="268" t="e">
        <f t="shared" si="5"/>
        <v>#DIV/0!</v>
      </c>
      <c r="AS119" s="268">
        <f t="shared" si="5"/>
        <v>0.415730337078652</v>
      </c>
      <c r="AT119" s="268" t="e">
        <f t="shared" si="5"/>
        <v>#DIV/0!</v>
      </c>
    </row>
    <row r="120" spans="10:46"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309" t="s">
        <v>101</v>
      </c>
      <c r="AI120" s="268" t="e">
        <f t="shared" si="4"/>
        <v>#DIV/0!</v>
      </c>
      <c r="AJ120" s="268" t="e">
        <f t="shared" si="4"/>
        <v>#DIV/0!</v>
      </c>
      <c r="AK120" s="268">
        <f t="shared" si="4"/>
        <v>0.0114942528735632</v>
      </c>
      <c r="AL120" s="268" t="e">
        <f t="shared" si="4"/>
        <v>#DIV/0!</v>
      </c>
      <c r="AM120" s="268">
        <f t="shared" si="4"/>
        <v>0.147727272727273</v>
      </c>
      <c r="AN120" s="268" t="e">
        <f t="shared" si="4"/>
        <v>#DIV/0!</v>
      </c>
      <c r="AO120" s="268" t="e">
        <f t="shared" si="4"/>
        <v>#DIV/0!</v>
      </c>
      <c r="AP120" s="268" t="e">
        <f t="shared" si="4"/>
        <v>#DIV/0!</v>
      </c>
      <c r="AQ120" s="268">
        <f t="shared" si="4"/>
        <v>0</v>
      </c>
      <c r="AR120" s="268" t="e">
        <f t="shared" si="5"/>
        <v>#DIV/0!</v>
      </c>
      <c r="AS120" s="268">
        <f t="shared" si="5"/>
        <v>0.0786516853932584</v>
      </c>
      <c r="AT120" s="268" t="e">
        <f t="shared" si="5"/>
        <v>#DIV/0!</v>
      </c>
    </row>
    <row r="121" spans="10:46"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309" t="s">
        <v>102</v>
      </c>
      <c r="AI121" s="268" t="e">
        <f t="shared" si="4"/>
        <v>#DIV/0!</v>
      </c>
      <c r="AJ121" s="268" t="e">
        <f t="shared" si="4"/>
        <v>#DIV/0!</v>
      </c>
      <c r="AK121" s="268">
        <f t="shared" si="4"/>
        <v>0.0114942528735632</v>
      </c>
      <c r="AL121" s="268" t="e">
        <f t="shared" si="4"/>
        <v>#DIV/0!</v>
      </c>
      <c r="AM121" s="268">
        <f t="shared" si="4"/>
        <v>0.0227272727272727</v>
      </c>
      <c r="AN121" s="268" t="e">
        <f t="shared" si="4"/>
        <v>#DIV/0!</v>
      </c>
      <c r="AO121" s="268" t="e">
        <f t="shared" si="4"/>
        <v>#DIV/0!</v>
      </c>
      <c r="AP121" s="268" t="e">
        <f t="shared" si="4"/>
        <v>#DIV/0!</v>
      </c>
      <c r="AQ121" s="268">
        <f t="shared" si="4"/>
        <v>0</v>
      </c>
      <c r="AR121" s="268" t="e">
        <f t="shared" si="5"/>
        <v>#DIV/0!</v>
      </c>
      <c r="AS121" s="268">
        <f t="shared" si="5"/>
        <v>0.0224719101123595</v>
      </c>
      <c r="AT121" s="268" t="e">
        <f t="shared" si="5"/>
        <v>#DIV/0!</v>
      </c>
    </row>
    <row r="122" spans="10:46"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309" t="s">
        <v>103</v>
      </c>
      <c r="AI122" s="268" t="e">
        <f t="shared" si="4"/>
        <v>#DIV/0!</v>
      </c>
      <c r="AJ122" s="268" t="e">
        <f t="shared" si="4"/>
        <v>#DIV/0!</v>
      </c>
      <c r="AK122" s="268">
        <f t="shared" si="4"/>
        <v>0</v>
      </c>
      <c r="AL122" s="268" t="e">
        <f t="shared" si="4"/>
        <v>#DIV/0!</v>
      </c>
      <c r="AM122" s="268">
        <f t="shared" si="4"/>
        <v>0.0113636363636364</v>
      </c>
      <c r="AN122" s="268" t="e">
        <f t="shared" si="4"/>
        <v>#DIV/0!</v>
      </c>
      <c r="AO122" s="268" t="e">
        <f t="shared" si="4"/>
        <v>#DIV/0!</v>
      </c>
      <c r="AP122" s="268" t="e">
        <f t="shared" si="4"/>
        <v>#DIV/0!</v>
      </c>
      <c r="AQ122" s="268">
        <f t="shared" si="4"/>
        <v>0</v>
      </c>
      <c r="AR122" s="268" t="e">
        <f t="shared" si="5"/>
        <v>#DIV/0!</v>
      </c>
      <c r="AS122" s="268">
        <f t="shared" si="5"/>
        <v>0.0337078651685393</v>
      </c>
      <c r="AT122" s="268" t="e">
        <f t="shared" si="5"/>
        <v>#DIV/0!</v>
      </c>
    </row>
    <row r="123" spans="10:46"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309" t="s">
        <v>104</v>
      </c>
      <c r="AI123" s="268" t="e">
        <f t="shared" si="4"/>
        <v>#DIV/0!</v>
      </c>
      <c r="AJ123" s="268" t="e">
        <f t="shared" si="4"/>
        <v>#DIV/0!</v>
      </c>
      <c r="AK123" s="268">
        <f t="shared" si="4"/>
        <v>0</v>
      </c>
      <c r="AL123" s="268" t="e">
        <f t="shared" si="4"/>
        <v>#DIV/0!</v>
      </c>
      <c r="AM123" s="268">
        <f t="shared" si="4"/>
        <v>0.0113636363636364</v>
      </c>
      <c r="AN123" s="268" t="e">
        <f t="shared" si="4"/>
        <v>#DIV/0!</v>
      </c>
      <c r="AO123" s="268" t="e">
        <f t="shared" si="4"/>
        <v>#DIV/0!</v>
      </c>
      <c r="AP123" s="268" t="e">
        <f t="shared" si="4"/>
        <v>#DIV/0!</v>
      </c>
      <c r="AQ123" s="268">
        <f t="shared" si="4"/>
        <v>0</v>
      </c>
      <c r="AR123" s="268" t="e">
        <f t="shared" si="5"/>
        <v>#DIV/0!</v>
      </c>
      <c r="AS123" s="268">
        <f t="shared" si="5"/>
        <v>0.0224719101123595</v>
      </c>
      <c r="AT123" s="268" t="e">
        <f t="shared" si="5"/>
        <v>#DIV/0!</v>
      </c>
    </row>
    <row r="124" spans="10:46"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309" t="s">
        <v>105</v>
      </c>
      <c r="AI124" s="268" t="e">
        <f t="shared" si="4"/>
        <v>#DIV/0!</v>
      </c>
      <c r="AJ124" s="268" t="e">
        <f t="shared" si="4"/>
        <v>#DIV/0!</v>
      </c>
      <c r="AK124" s="268">
        <f t="shared" si="4"/>
        <v>0</v>
      </c>
      <c r="AL124" s="268" t="e">
        <f t="shared" si="4"/>
        <v>#DIV/0!</v>
      </c>
      <c r="AM124" s="268">
        <f t="shared" si="4"/>
        <v>0</v>
      </c>
      <c r="AN124" s="268" t="e">
        <f t="shared" si="4"/>
        <v>#DIV/0!</v>
      </c>
      <c r="AO124" s="268" t="e">
        <f t="shared" si="4"/>
        <v>#DIV/0!</v>
      </c>
      <c r="AP124" s="268" t="e">
        <f t="shared" si="4"/>
        <v>#DIV/0!</v>
      </c>
      <c r="AQ124" s="268">
        <f t="shared" si="4"/>
        <v>0</v>
      </c>
      <c r="AR124" s="268" t="e">
        <f t="shared" si="5"/>
        <v>#DIV/0!</v>
      </c>
      <c r="AS124" s="268">
        <f t="shared" si="5"/>
        <v>0</v>
      </c>
      <c r="AT124" s="268" t="e">
        <f t="shared" si="5"/>
        <v>#DIV/0!</v>
      </c>
    </row>
    <row r="125" spans="10:46"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309" t="s">
        <v>106</v>
      </c>
      <c r="AI125" s="268" t="e">
        <f t="shared" si="4"/>
        <v>#DIV/0!</v>
      </c>
      <c r="AJ125" s="268" t="e">
        <f t="shared" si="4"/>
        <v>#DIV/0!</v>
      </c>
      <c r="AK125" s="268">
        <f t="shared" si="4"/>
        <v>0</v>
      </c>
      <c r="AL125" s="268" t="e">
        <f t="shared" si="4"/>
        <v>#DIV/0!</v>
      </c>
      <c r="AM125" s="268">
        <f t="shared" si="4"/>
        <v>0.0227272727272727</v>
      </c>
      <c r="AN125" s="268" t="e">
        <f t="shared" si="4"/>
        <v>#DIV/0!</v>
      </c>
      <c r="AO125" s="268" t="e">
        <f t="shared" si="4"/>
        <v>#DIV/0!</v>
      </c>
      <c r="AP125" s="268" t="e">
        <f t="shared" si="4"/>
        <v>#DIV/0!</v>
      </c>
      <c r="AQ125" s="268">
        <f t="shared" si="4"/>
        <v>0</v>
      </c>
      <c r="AR125" s="268" t="e">
        <f t="shared" si="5"/>
        <v>#DIV/0!</v>
      </c>
      <c r="AS125" s="268">
        <f t="shared" si="5"/>
        <v>0.0112359550561798</v>
      </c>
      <c r="AT125" s="268" t="e">
        <f t="shared" si="5"/>
        <v>#DIV/0!</v>
      </c>
    </row>
    <row r="126" spans="10:46"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309" t="s">
        <v>107</v>
      </c>
      <c r="AI126" s="268" t="e">
        <f t="shared" si="4"/>
        <v>#DIV/0!</v>
      </c>
      <c r="AJ126" s="268" t="e">
        <f t="shared" si="4"/>
        <v>#DIV/0!</v>
      </c>
      <c r="AK126" s="268">
        <f t="shared" si="4"/>
        <v>0</v>
      </c>
      <c r="AL126" s="268" t="e">
        <f t="shared" si="4"/>
        <v>#DIV/0!</v>
      </c>
      <c r="AM126" s="268">
        <f t="shared" si="4"/>
        <v>0</v>
      </c>
      <c r="AN126" s="268" t="e">
        <f t="shared" si="4"/>
        <v>#DIV/0!</v>
      </c>
      <c r="AO126" s="268" t="e">
        <f t="shared" si="4"/>
        <v>#DIV/0!</v>
      </c>
      <c r="AP126" s="268" t="e">
        <f t="shared" si="4"/>
        <v>#DIV/0!</v>
      </c>
      <c r="AQ126" s="268">
        <f t="shared" si="4"/>
        <v>0.0111111111111111</v>
      </c>
      <c r="AR126" s="268" t="e">
        <f t="shared" si="5"/>
        <v>#DIV/0!</v>
      </c>
      <c r="AS126" s="268">
        <f t="shared" si="5"/>
        <v>0.0112359550561798</v>
      </c>
      <c r="AT126" s="268" t="e">
        <f t="shared" si="5"/>
        <v>#DIV/0!</v>
      </c>
    </row>
    <row r="127" spans="10:46"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309" t="s">
        <v>108</v>
      </c>
      <c r="AI127" s="268" t="e">
        <f t="shared" si="4"/>
        <v>#DIV/0!</v>
      </c>
      <c r="AJ127" s="268" t="e">
        <f t="shared" si="4"/>
        <v>#DIV/0!</v>
      </c>
      <c r="AK127" s="268">
        <f t="shared" si="4"/>
        <v>0</v>
      </c>
      <c r="AL127" s="268" t="e">
        <f t="shared" si="4"/>
        <v>#DIV/0!</v>
      </c>
      <c r="AM127" s="268">
        <f t="shared" si="4"/>
        <v>0.0113636363636364</v>
      </c>
      <c r="AN127" s="268" t="e">
        <f t="shared" si="4"/>
        <v>#DIV/0!</v>
      </c>
      <c r="AO127" s="268" t="e">
        <f t="shared" si="4"/>
        <v>#DIV/0!</v>
      </c>
      <c r="AP127" s="268" t="e">
        <f t="shared" si="4"/>
        <v>#DIV/0!</v>
      </c>
      <c r="AQ127" s="268">
        <f t="shared" si="4"/>
        <v>0</v>
      </c>
      <c r="AR127" s="268" t="e">
        <f t="shared" si="5"/>
        <v>#DIV/0!</v>
      </c>
      <c r="AS127" s="268">
        <f t="shared" si="5"/>
        <v>0</v>
      </c>
      <c r="AT127" s="268" t="e">
        <f t="shared" si="5"/>
        <v>#DIV/0!</v>
      </c>
    </row>
    <row r="128" spans="10:46"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309" t="s">
        <v>109</v>
      </c>
      <c r="AI128" s="268" t="e">
        <f t="shared" si="4"/>
        <v>#DIV/0!</v>
      </c>
      <c r="AJ128" s="268" t="e">
        <f t="shared" si="4"/>
        <v>#DIV/0!</v>
      </c>
      <c r="AK128" s="268">
        <f t="shared" si="4"/>
        <v>0</v>
      </c>
      <c r="AL128" s="268" t="e">
        <f t="shared" si="4"/>
        <v>#DIV/0!</v>
      </c>
      <c r="AM128" s="268">
        <f t="shared" si="4"/>
        <v>0</v>
      </c>
      <c r="AN128" s="268" t="e">
        <f t="shared" si="4"/>
        <v>#DIV/0!</v>
      </c>
      <c r="AO128" s="268" t="e">
        <f t="shared" si="4"/>
        <v>#DIV/0!</v>
      </c>
      <c r="AP128" s="268" t="e">
        <f t="shared" si="4"/>
        <v>#DIV/0!</v>
      </c>
      <c r="AQ128" s="268">
        <f t="shared" si="4"/>
        <v>0</v>
      </c>
      <c r="AR128" s="268" t="e">
        <f t="shared" si="5"/>
        <v>#DIV/0!</v>
      </c>
      <c r="AS128" s="268">
        <f t="shared" si="5"/>
        <v>0.0112359550561798</v>
      </c>
      <c r="AT128" s="268" t="e">
        <f t="shared" si="5"/>
        <v>#DIV/0!</v>
      </c>
    </row>
    <row r="129" spans="10:46"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66" t="s">
        <v>110</v>
      </c>
      <c r="AI129" s="268" t="e">
        <f t="shared" si="4"/>
        <v>#DIV/0!</v>
      </c>
      <c r="AJ129" s="268" t="e">
        <f t="shared" si="4"/>
        <v>#DIV/0!</v>
      </c>
      <c r="AK129" s="268">
        <f t="shared" si="4"/>
        <v>0</v>
      </c>
      <c r="AL129" s="268" t="e">
        <f t="shared" si="4"/>
        <v>#DIV/0!</v>
      </c>
      <c r="AM129" s="268">
        <f t="shared" si="4"/>
        <v>0</v>
      </c>
      <c r="AN129" s="268" t="e">
        <f t="shared" si="4"/>
        <v>#DIV/0!</v>
      </c>
      <c r="AO129" s="268" t="e">
        <f t="shared" si="4"/>
        <v>#DIV/0!</v>
      </c>
      <c r="AP129" s="268" t="e">
        <f t="shared" si="4"/>
        <v>#DIV/0!</v>
      </c>
      <c r="AQ129" s="268">
        <f t="shared" si="4"/>
        <v>0</v>
      </c>
      <c r="AR129" s="268" t="e">
        <f t="shared" si="5"/>
        <v>#DIV/0!</v>
      </c>
      <c r="AS129" s="268">
        <f t="shared" si="5"/>
        <v>0.0112359550561798</v>
      </c>
      <c r="AT129" s="268" t="e">
        <f t="shared" si="5"/>
        <v>#DIV/0!</v>
      </c>
    </row>
    <row r="130" spans="10:46"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309" t="s">
        <v>111</v>
      </c>
      <c r="AI130" s="268" t="e">
        <f t="shared" si="4"/>
        <v>#DIV/0!</v>
      </c>
      <c r="AJ130" s="268" t="e">
        <f t="shared" si="4"/>
        <v>#DIV/0!</v>
      </c>
      <c r="AK130" s="268">
        <f t="shared" si="4"/>
        <v>0</v>
      </c>
      <c r="AL130" s="268" t="e">
        <f t="shared" si="4"/>
        <v>#DIV/0!</v>
      </c>
      <c r="AM130" s="268">
        <f t="shared" si="4"/>
        <v>0</v>
      </c>
      <c r="AN130" s="268" t="e">
        <f t="shared" si="4"/>
        <v>#DIV/0!</v>
      </c>
      <c r="AO130" s="268" t="e">
        <f t="shared" si="4"/>
        <v>#DIV/0!</v>
      </c>
      <c r="AP130" s="268" t="e">
        <f t="shared" si="4"/>
        <v>#DIV/0!</v>
      </c>
      <c r="AQ130" s="268">
        <f t="shared" si="4"/>
        <v>0</v>
      </c>
      <c r="AR130" s="268" t="e">
        <f t="shared" si="5"/>
        <v>#DIV/0!</v>
      </c>
      <c r="AS130" s="268">
        <f t="shared" si="5"/>
        <v>0</v>
      </c>
      <c r="AT130" s="268" t="e">
        <f t="shared" si="5"/>
        <v>#DIV/0!</v>
      </c>
    </row>
    <row r="131" spans="10:46"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309" t="s">
        <v>112</v>
      </c>
      <c r="AI131" s="268" t="e">
        <f t="shared" si="4"/>
        <v>#DIV/0!</v>
      </c>
      <c r="AJ131" s="268" t="e">
        <f t="shared" si="4"/>
        <v>#DIV/0!</v>
      </c>
      <c r="AK131" s="268">
        <f t="shared" si="4"/>
        <v>0</v>
      </c>
      <c r="AL131" s="268" t="e">
        <f t="shared" si="4"/>
        <v>#DIV/0!</v>
      </c>
      <c r="AM131" s="268">
        <f t="shared" si="4"/>
        <v>0</v>
      </c>
      <c r="AN131" s="268" t="e">
        <f t="shared" si="4"/>
        <v>#DIV/0!</v>
      </c>
      <c r="AO131" s="268" t="e">
        <f t="shared" si="4"/>
        <v>#DIV/0!</v>
      </c>
      <c r="AP131" s="268" t="e">
        <f t="shared" si="4"/>
        <v>#DIV/0!</v>
      </c>
      <c r="AQ131" s="268">
        <f t="shared" si="4"/>
        <v>0</v>
      </c>
      <c r="AR131" s="268" t="e">
        <f t="shared" si="5"/>
        <v>#DIV/0!</v>
      </c>
      <c r="AS131" s="268">
        <f t="shared" si="5"/>
        <v>0</v>
      </c>
      <c r="AT131" s="268" t="e">
        <f t="shared" si="5"/>
        <v>#DIV/0!</v>
      </c>
    </row>
    <row r="132" spans="10:46"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309" t="s">
        <v>113</v>
      </c>
      <c r="AI132" s="268" t="e">
        <f t="shared" si="4"/>
        <v>#DIV/0!</v>
      </c>
      <c r="AJ132" s="268" t="e">
        <f t="shared" si="4"/>
        <v>#DIV/0!</v>
      </c>
      <c r="AK132" s="268">
        <f t="shared" si="4"/>
        <v>0</v>
      </c>
      <c r="AL132" s="268" t="e">
        <f t="shared" si="4"/>
        <v>#DIV/0!</v>
      </c>
      <c r="AM132" s="268">
        <f t="shared" si="4"/>
        <v>0</v>
      </c>
      <c r="AN132" s="268" t="e">
        <f t="shared" si="4"/>
        <v>#DIV/0!</v>
      </c>
      <c r="AO132" s="268" t="e">
        <f t="shared" si="4"/>
        <v>#DIV/0!</v>
      </c>
      <c r="AP132" s="268" t="e">
        <f t="shared" si="4"/>
        <v>#DIV/0!</v>
      </c>
      <c r="AQ132" s="268">
        <f t="shared" si="4"/>
        <v>0</v>
      </c>
      <c r="AR132" s="268" t="e">
        <f t="shared" si="5"/>
        <v>#DIV/0!</v>
      </c>
      <c r="AS132" s="268">
        <f t="shared" si="5"/>
        <v>0</v>
      </c>
      <c r="AT132" s="268" t="e">
        <f t="shared" si="5"/>
        <v>#DIV/0!</v>
      </c>
    </row>
    <row r="133" spans="10:46"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309" t="s">
        <v>114</v>
      </c>
      <c r="AI133" s="268" t="e">
        <f t="shared" si="4"/>
        <v>#DIV/0!</v>
      </c>
      <c r="AJ133" s="268" t="e">
        <f t="shared" si="4"/>
        <v>#DIV/0!</v>
      </c>
      <c r="AK133" s="268">
        <f t="shared" si="4"/>
        <v>0</v>
      </c>
      <c r="AL133" s="268" t="e">
        <f t="shared" si="4"/>
        <v>#DIV/0!</v>
      </c>
      <c r="AM133" s="268">
        <f t="shared" si="4"/>
        <v>0</v>
      </c>
      <c r="AN133" s="268" t="e">
        <f t="shared" si="4"/>
        <v>#DIV/0!</v>
      </c>
      <c r="AO133" s="268" t="e">
        <f t="shared" si="4"/>
        <v>#DIV/0!</v>
      </c>
      <c r="AP133" s="268" t="e">
        <f t="shared" si="4"/>
        <v>#DIV/0!</v>
      </c>
      <c r="AQ133" s="268">
        <f t="shared" si="4"/>
        <v>0</v>
      </c>
      <c r="AR133" s="268" t="e">
        <f t="shared" si="5"/>
        <v>#DIV/0!</v>
      </c>
      <c r="AS133" s="268">
        <f t="shared" si="5"/>
        <v>0.0112359550561798</v>
      </c>
      <c r="AT133" s="268" t="e">
        <f t="shared" si="5"/>
        <v>#DIV/0!</v>
      </c>
    </row>
    <row r="134" spans="10:46"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309" t="s">
        <v>115</v>
      </c>
      <c r="AI134" s="268" t="e">
        <f t="shared" si="4"/>
        <v>#DIV/0!</v>
      </c>
      <c r="AJ134" s="268" t="e">
        <f t="shared" si="4"/>
        <v>#DIV/0!</v>
      </c>
      <c r="AK134" s="268">
        <f t="shared" si="4"/>
        <v>0</v>
      </c>
      <c r="AL134" s="268" t="e">
        <f t="shared" si="4"/>
        <v>#DIV/0!</v>
      </c>
      <c r="AM134" s="268">
        <f t="shared" si="4"/>
        <v>0</v>
      </c>
      <c r="AN134" s="268" t="e">
        <f t="shared" si="4"/>
        <v>#DIV/0!</v>
      </c>
      <c r="AO134" s="268" t="e">
        <f t="shared" si="4"/>
        <v>#DIV/0!</v>
      </c>
      <c r="AP134" s="268" t="e">
        <f t="shared" si="4"/>
        <v>#DIV/0!</v>
      </c>
      <c r="AQ134" s="268">
        <f t="shared" si="4"/>
        <v>0</v>
      </c>
      <c r="AR134" s="268" t="e">
        <f t="shared" si="5"/>
        <v>#DIV/0!</v>
      </c>
      <c r="AS134" s="268">
        <f t="shared" si="5"/>
        <v>0</v>
      </c>
      <c r="AT134" s="268" t="e">
        <f t="shared" si="5"/>
        <v>#DIV/0!</v>
      </c>
    </row>
    <row r="135" spans="10:46"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309" t="s">
        <v>116</v>
      </c>
      <c r="AI135" s="268" t="e">
        <f t="shared" si="4"/>
        <v>#DIV/0!</v>
      </c>
      <c r="AJ135" s="268" t="e">
        <f t="shared" si="4"/>
        <v>#DIV/0!</v>
      </c>
      <c r="AK135" s="268">
        <f t="shared" si="4"/>
        <v>0</v>
      </c>
      <c r="AL135" s="268" t="e">
        <f t="shared" si="4"/>
        <v>#DIV/0!</v>
      </c>
      <c r="AM135" s="268">
        <f t="shared" si="4"/>
        <v>0</v>
      </c>
      <c r="AN135" s="268" t="e">
        <f t="shared" si="4"/>
        <v>#DIV/0!</v>
      </c>
      <c r="AO135" s="268" t="e">
        <f t="shared" si="4"/>
        <v>#DIV/0!</v>
      </c>
      <c r="AP135" s="268" t="e">
        <f t="shared" si="4"/>
        <v>#DIV/0!</v>
      </c>
      <c r="AQ135" s="268">
        <f t="shared" si="4"/>
        <v>0</v>
      </c>
      <c r="AR135" s="268" t="e">
        <f t="shared" si="5"/>
        <v>#DIV/0!</v>
      </c>
      <c r="AS135" s="268">
        <f t="shared" si="5"/>
        <v>0</v>
      </c>
      <c r="AT135" s="268" t="e">
        <f t="shared" si="5"/>
        <v>#DIV/0!</v>
      </c>
    </row>
    <row r="136" spans="10:46"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309" t="s">
        <v>117</v>
      </c>
      <c r="AI136" s="268" t="e">
        <f t="shared" si="4"/>
        <v>#DIV/0!</v>
      </c>
      <c r="AJ136" s="268" t="e">
        <f t="shared" si="4"/>
        <v>#DIV/0!</v>
      </c>
      <c r="AK136" s="268">
        <f t="shared" si="4"/>
        <v>0</v>
      </c>
      <c r="AL136" s="268" t="e">
        <f t="shared" si="4"/>
        <v>#DIV/0!</v>
      </c>
      <c r="AM136" s="268">
        <f t="shared" si="4"/>
        <v>0</v>
      </c>
      <c r="AN136" s="268" t="e">
        <f t="shared" si="4"/>
        <v>#DIV/0!</v>
      </c>
      <c r="AO136" s="268" t="e">
        <f t="shared" si="4"/>
        <v>#DIV/0!</v>
      </c>
      <c r="AP136" s="268" t="e">
        <f t="shared" si="4"/>
        <v>#DIV/0!</v>
      </c>
      <c r="AQ136" s="268">
        <f t="shared" si="4"/>
        <v>0</v>
      </c>
      <c r="AR136" s="268" t="e">
        <f t="shared" si="5"/>
        <v>#DIV/0!</v>
      </c>
      <c r="AS136" s="268">
        <f t="shared" si="5"/>
        <v>0</v>
      </c>
      <c r="AT136" s="268" t="e">
        <f t="shared" si="5"/>
        <v>#DIV/0!</v>
      </c>
    </row>
    <row r="137" spans="10:46"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66" t="s">
        <v>118</v>
      </c>
      <c r="AI137" s="268" t="e">
        <f t="shared" si="4"/>
        <v>#DIV/0!</v>
      </c>
      <c r="AJ137" s="268" t="e">
        <f t="shared" si="4"/>
        <v>#DIV/0!</v>
      </c>
      <c r="AK137" s="268">
        <f t="shared" si="4"/>
        <v>0</v>
      </c>
      <c r="AL137" s="268" t="e">
        <f t="shared" si="4"/>
        <v>#DIV/0!</v>
      </c>
      <c r="AM137" s="268">
        <f t="shared" si="4"/>
        <v>0</v>
      </c>
      <c r="AN137" s="268" t="e">
        <f t="shared" si="4"/>
        <v>#DIV/0!</v>
      </c>
      <c r="AO137" s="268" t="e">
        <f t="shared" si="4"/>
        <v>#DIV/0!</v>
      </c>
      <c r="AP137" s="268" t="e">
        <f t="shared" si="4"/>
        <v>#DIV/0!</v>
      </c>
      <c r="AQ137" s="268">
        <f t="shared" si="4"/>
        <v>0</v>
      </c>
      <c r="AR137" s="268" t="e">
        <f t="shared" si="5"/>
        <v>#DIV/0!</v>
      </c>
      <c r="AS137" s="268">
        <f t="shared" si="5"/>
        <v>0.0112359550561798</v>
      </c>
      <c r="AT137" s="268" t="e">
        <f t="shared" si="5"/>
        <v>#DIV/0!</v>
      </c>
    </row>
    <row r="138" spans="10:46"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66" t="s">
        <v>89</v>
      </c>
      <c r="AI138" s="268" t="e">
        <f t="shared" ref="AI138:AT138" si="6">AI107</f>
        <v>#DIV/0!</v>
      </c>
      <c r="AJ138" s="268" t="e">
        <f t="shared" si="6"/>
        <v>#DIV/0!</v>
      </c>
      <c r="AK138" s="268">
        <f t="shared" si="6"/>
        <v>0</v>
      </c>
      <c r="AL138" s="268" t="e">
        <f t="shared" si="6"/>
        <v>#DIV/0!</v>
      </c>
      <c r="AM138" s="268">
        <f t="shared" si="6"/>
        <v>0.0113636363636364</v>
      </c>
      <c r="AN138" s="268" t="e">
        <f t="shared" si="6"/>
        <v>#DIV/0!</v>
      </c>
      <c r="AO138" s="268" t="e">
        <f t="shared" si="6"/>
        <v>#DIV/0!</v>
      </c>
      <c r="AP138" s="268" t="e">
        <f t="shared" si="6"/>
        <v>#DIV/0!</v>
      </c>
      <c r="AQ138" s="268">
        <f t="shared" si="6"/>
        <v>0.0111111111111111</v>
      </c>
      <c r="AR138" s="268" t="e">
        <f t="shared" si="6"/>
        <v>#DIV/0!</v>
      </c>
      <c r="AS138" s="268">
        <f t="shared" si="6"/>
        <v>0</v>
      </c>
      <c r="AT138" s="268" t="e">
        <f t="shared" si="6"/>
        <v>#DIV/0!</v>
      </c>
    </row>
    <row r="139" spans="10:44"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66"/>
      <c r="AI139" s="266"/>
      <c r="AJ139" s="266"/>
      <c r="AK139" s="266"/>
      <c r="AL139" s="266"/>
      <c r="AM139" s="266"/>
      <c r="AN139" s="266"/>
      <c r="AO139" s="266"/>
      <c r="AP139" s="266"/>
      <c r="AQ139" s="266"/>
      <c r="AR139" s="266"/>
    </row>
    <row r="140" spans="10:46"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66"/>
      <c r="AI140" s="268" t="e">
        <f t="shared" ref="AI140:AT140" si="7">SUM(AI109:AI138)</f>
        <v>#DIV/0!</v>
      </c>
      <c r="AJ140" s="268" t="e">
        <f t="shared" si="7"/>
        <v>#DIV/0!</v>
      </c>
      <c r="AK140" s="268">
        <f t="shared" si="7"/>
        <v>1</v>
      </c>
      <c r="AL140" s="268" t="e">
        <f t="shared" si="7"/>
        <v>#DIV/0!</v>
      </c>
      <c r="AM140" s="268">
        <f t="shared" si="7"/>
        <v>1</v>
      </c>
      <c r="AN140" s="268" t="e">
        <f t="shared" si="7"/>
        <v>#DIV/0!</v>
      </c>
      <c r="AO140" s="268" t="e">
        <f t="shared" si="7"/>
        <v>#DIV/0!</v>
      </c>
      <c r="AP140" s="268" t="e">
        <f t="shared" si="7"/>
        <v>#DIV/0!</v>
      </c>
      <c r="AQ140" s="268">
        <f t="shared" si="7"/>
        <v>1</v>
      </c>
      <c r="AR140" s="268" t="e">
        <f t="shared" si="7"/>
        <v>#DIV/0!</v>
      </c>
      <c r="AS140" s="268">
        <f t="shared" si="7"/>
        <v>1</v>
      </c>
      <c r="AT140" s="268" t="e">
        <f t="shared" si="7"/>
        <v>#DIV/0!</v>
      </c>
    </row>
    <row r="141" spans="10:59"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66"/>
      <c r="AI141" s="266"/>
      <c r="AS141" s="2"/>
      <c r="AT141" s="2"/>
      <c r="AU141" s="2"/>
      <c r="AV141" s="2"/>
      <c r="AW141" s="2"/>
      <c r="AX141" s="2"/>
      <c r="AY141" s="266"/>
      <c r="AZ141" s="266"/>
      <c r="BA141" s="266"/>
      <c r="BB141" s="266"/>
      <c r="BC141" s="266"/>
      <c r="BD141" s="266"/>
      <c r="BE141" s="266"/>
      <c r="BF141" s="266"/>
      <c r="BG141" s="266"/>
    </row>
    <row r="142" spans="10:41">
      <c r="J142" s="2"/>
      <c r="K142" s="2"/>
      <c r="L142" s="2"/>
      <c r="M142" s="2"/>
      <c r="N142" s="2"/>
      <c r="O142" s="2"/>
      <c r="P142" s="265"/>
      <c r="Q142" s="265"/>
      <c r="AA142" s="2"/>
      <c r="AB142" s="2"/>
      <c r="AC142" s="2"/>
      <c r="AD142" s="2"/>
      <c r="AE142" s="2"/>
      <c r="AF142" s="2"/>
      <c r="AG142" s="265"/>
      <c r="AH142" s="265"/>
      <c r="AI142" s="265"/>
      <c r="AJ142" s="265"/>
      <c r="AK142" s="265"/>
      <c r="AL142" s="265"/>
      <c r="AM142" s="265"/>
      <c r="AN142" s="265"/>
      <c r="AO142" s="265"/>
    </row>
    <row r="143" spans="10:41">
      <c r="J143" s="2"/>
      <c r="K143" s="2"/>
      <c r="L143" s="2"/>
      <c r="M143" s="2"/>
      <c r="N143" s="2"/>
      <c r="O143" s="2"/>
      <c r="P143" s="265"/>
      <c r="Q143" s="265"/>
      <c r="AA143" s="2"/>
      <c r="AB143" s="2"/>
      <c r="AC143" s="2"/>
      <c r="AD143" s="2"/>
      <c r="AE143" s="2"/>
      <c r="AF143" s="2"/>
      <c r="AG143" s="265"/>
      <c r="AH143" s="265"/>
      <c r="AI143" s="265"/>
      <c r="AJ143" s="265"/>
      <c r="AK143" s="265"/>
      <c r="AL143" s="265"/>
      <c r="AM143" s="265"/>
      <c r="AN143" s="265"/>
      <c r="AO143" s="265"/>
    </row>
    <row r="144" spans="10:41">
      <c r="J144" s="2"/>
      <c r="K144" s="2"/>
      <c r="L144" s="2"/>
      <c r="M144" s="2"/>
      <c r="N144" s="2"/>
      <c r="O144" s="2"/>
      <c r="P144" s="265"/>
      <c r="Q144" s="265"/>
      <c r="AA144" s="2"/>
      <c r="AB144" s="2"/>
      <c r="AC144" s="2"/>
      <c r="AD144" s="2"/>
      <c r="AE144" s="2"/>
      <c r="AF144" s="2"/>
      <c r="AG144" s="265"/>
      <c r="AH144" s="265"/>
      <c r="AI144" s="265"/>
      <c r="AJ144" s="265"/>
      <c r="AK144" s="265"/>
      <c r="AL144" s="265"/>
      <c r="AM144" s="265"/>
      <c r="AN144" s="265"/>
      <c r="AO144" s="265"/>
    </row>
    <row r="145" spans="16:41">
      <c r="P145" s="265"/>
      <c r="Q145" s="265"/>
      <c r="AG145" s="265"/>
      <c r="AH145" s="265"/>
      <c r="AI145" s="265"/>
      <c r="AJ145" s="265"/>
      <c r="AK145" s="265"/>
      <c r="AL145" s="265"/>
      <c r="AM145" s="265"/>
      <c r="AN145" s="265"/>
      <c r="AO145" s="265"/>
    </row>
    <row r="146" spans="16:41">
      <c r="P146" s="265"/>
      <c r="Q146" s="265"/>
      <c r="AG146" s="265"/>
      <c r="AH146" s="265"/>
      <c r="AI146" s="265"/>
      <c r="AJ146" s="265"/>
      <c r="AK146" s="265"/>
      <c r="AL146" s="265"/>
      <c r="AM146" s="265"/>
      <c r="AN146" s="265"/>
      <c r="AO146" s="265"/>
    </row>
    <row r="147" spans="16:41">
      <c r="P147" s="265"/>
      <c r="Q147" s="265"/>
      <c r="AG147" s="265"/>
      <c r="AH147" s="265"/>
      <c r="AI147" s="265"/>
      <c r="AJ147" s="265"/>
      <c r="AK147" s="265"/>
      <c r="AL147" s="265"/>
      <c r="AM147" s="265"/>
      <c r="AN147" s="265"/>
      <c r="AO147" s="265"/>
    </row>
    <row r="148" spans="16:41">
      <c r="P148" s="265"/>
      <c r="Q148" s="265"/>
      <c r="AG148" s="265"/>
      <c r="AH148" s="265"/>
      <c r="AI148" s="265"/>
      <c r="AJ148" s="265"/>
      <c r="AK148" s="265"/>
      <c r="AL148" s="265"/>
      <c r="AM148" s="265"/>
      <c r="AN148" s="265"/>
      <c r="AO148" s="265"/>
    </row>
    <row r="149" spans="16:41">
      <c r="P149" s="265"/>
      <c r="Q149" s="265"/>
      <c r="AG149" s="265"/>
      <c r="AH149" s="265"/>
      <c r="AI149" s="265"/>
      <c r="AJ149" s="265"/>
      <c r="AK149" s="265"/>
      <c r="AL149" s="265"/>
      <c r="AM149" s="265"/>
      <c r="AN149" s="265"/>
      <c r="AO149" s="265"/>
    </row>
    <row r="150" spans="16:41">
      <c r="P150" s="2"/>
      <c r="Q150" s="2"/>
      <c r="AG150" s="2"/>
      <c r="AH150" s="2"/>
      <c r="AI150" s="2"/>
      <c r="AJ150" s="2"/>
      <c r="AK150" s="2"/>
      <c r="AL150" s="2"/>
      <c r="AM150" s="2"/>
      <c r="AN150" s="2"/>
      <c r="AO150" s="2"/>
    </row>
  </sheetData>
  <mergeCells count="6">
    <mergeCell ref="C8:H8"/>
    <mergeCell ref="I8:N8"/>
    <mergeCell ref="T8:Y8"/>
    <mergeCell ref="Z8:AE8"/>
    <mergeCell ref="A1:O6"/>
    <mergeCell ref="R1:AF6"/>
  </mergeCells>
  <printOptions horizontalCentered="1" verticalCentered="1"/>
  <pageMargins left="0.45" right="0.45" top="0.5" bottom="0.5" header="0" footer="0"/>
  <pageSetup paperSize="1" scale="65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6"/>
  <sheetViews>
    <sheetView workbookViewId="0">
      <selection activeCell="C9" sqref="C9"/>
    </sheetView>
  </sheetViews>
  <sheetFormatPr defaultColWidth="9" defaultRowHeight="14.25"/>
  <cols>
    <col min="2" max="2" width="32.3362831858407" customWidth="1"/>
    <col min="3" max="3" width="28.6637168141593" customWidth="1"/>
    <col min="4" max="4" width="28.5575221238938" customWidth="1"/>
    <col min="5" max="5" width="14.4424778761062" customWidth="1"/>
  </cols>
  <sheetData>
    <row r="1" spans="1:5">
      <c r="A1" s="199" t="s">
        <v>27</v>
      </c>
      <c r="B1" s="200"/>
      <c r="C1" s="200"/>
      <c r="D1" s="200"/>
      <c r="E1" s="201"/>
    </row>
    <row r="2" spans="1:5">
      <c r="A2" s="6"/>
      <c r="B2" s="7"/>
      <c r="C2" s="7"/>
      <c r="D2" s="7"/>
      <c r="E2" s="202"/>
    </row>
    <row r="3" spans="1:5">
      <c r="A3" s="6"/>
      <c r="B3" s="7"/>
      <c r="C3" s="7"/>
      <c r="D3" s="7"/>
      <c r="E3" s="202"/>
    </row>
    <row r="4" spans="1:5">
      <c r="A4" s="6"/>
      <c r="B4" s="7"/>
      <c r="C4" s="7"/>
      <c r="D4" s="7"/>
      <c r="E4" s="202"/>
    </row>
    <row r="5" spans="1:5">
      <c r="A5" s="6"/>
      <c r="B5" s="7"/>
      <c r="C5" s="7"/>
      <c r="D5" s="7"/>
      <c r="E5" s="202"/>
    </row>
    <row r="6" spans="1:5">
      <c r="A6" s="6"/>
      <c r="B6" s="7"/>
      <c r="C6" s="7"/>
      <c r="D6" s="7"/>
      <c r="E6" s="202"/>
    </row>
    <row r="7" ht="15" spans="1:5">
      <c r="A7" s="45"/>
      <c r="B7" s="45"/>
      <c r="C7" s="45"/>
      <c r="D7" s="45"/>
      <c r="E7" s="45"/>
    </row>
    <row r="8" ht="15" spans="1:5">
      <c r="A8" s="45"/>
      <c r="B8" s="45"/>
      <c r="C8" s="203" t="str">
        <f>CONCATENATE("Channel ",'Delay Measurements'!G1," to Channel ",'Delay Measurements'!H1)</f>
        <v>Channel 3 to Channel 4</v>
      </c>
      <c r="D8" s="203" t="str">
        <f>CONCATENATE("Channel ",'Delay Measurements'!H1," to Channel ",'Delay Measurements'!G1)</f>
        <v>Channel 4 to Channel 3</v>
      </c>
      <c r="E8" s="204"/>
    </row>
    <row r="9" spans="1:5">
      <c r="A9" s="45"/>
      <c r="B9" s="205" t="s">
        <v>119</v>
      </c>
      <c r="C9" s="206">
        <f>IFERROR(AVERAGEIF('Delay Measurements'!G2:G10000,"&gt;0"),0)</f>
        <v>0</v>
      </c>
      <c r="D9" s="206">
        <f>IFERROR(AVERAGEIF('Delay Measurements'!H2:H10000,"&gt;0"),0)</f>
        <v>0</v>
      </c>
      <c r="E9" s="204"/>
    </row>
    <row r="10" spans="1:5">
      <c r="A10" s="45"/>
      <c r="B10" s="207" t="s">
        <v>120</v>
      </c>
      <c r="C10" s="208">
        <f>IFERROR(STDEV('Delay Measurements'!G2:G10000),0)</f>
        <v>0</v>
      </c>
      <c r="D10" s="208">
        <f>IFERROR(STDEV('Delay Measurements'!H2:H10000),0)</f>
        <v>0</v>
      </c>
      <c r="E10" s="204"/>
    </row>
    <row r="11" spans="1:5">
      <c r="A11" s="45"/>
      <c r="B11" s="207" t="s">
        <v>121</v>
      </c>
      <c r="C11" s="209">
        <f>COUNT('Delay Measurements'!G2:G10000)</f>
        <v>0</v>
      </c>
      <c r="D11" s="209">
        <f>COUNT('Delay Measurements'!H2:H10000)</f>
        <v>0</v>
      </c>
      <c r="E11" s="204"/>
    </row>
    <row r="12" spans="1:5">
      <c r="A12" s="45"/>
      <c r="B12" s="207" t="s">
        <v>122</v>
      </c>
      <c r="C12" s="210">
        <f>MIN('Delay Measurements'!G2:G10000)</f>
        <v>0</v>
      </c>
      <c r="D12" s="210">
        <f>MIN('Delay Measurements'!H2:H10000)</f>
        <v>0</v>
      </c>
      <c r="E12" s="204"/>
    </row>
    <row r="13" spans="1:5">
      <c r="A13" s="45"/>
      <c r="B13" s="207" t="s">
        <v>123</v>
      </c>
      <c r="C13" s="211">
        <f>IFERROR(MEDIAN('Delay Measurements'!G2:G10000),0)</f>
        <v>0</v>
      </c>
      <c r="D13" s="211">
        <f>IFERROR(MEDIAN('Delay Measurements'!H2:H10000),0)</f>
        <v>0</v>
      </c>
      <c r="E13" s="204"/>
    </row>
    <row r="14" ht="15" spans="1:5">
      <c r="A14" s="45"/>
      <c r="B14" s="212" t="s">
        <v>124</v>
      </c>
      <c r="C14" s="213">
        <f>MAX('Delay Measurements'!G2:G10000)</f>
        <v>0</v>
      </c>
      <c r="D14" s="213">
        <f>MAX('Delay Measurements'!H2:H10000)</f>
        <v>0</v>
      </c>
      <c r="E14" s="204"/>
    </row>
    <row r="15" spans="1:5">
      <c r="A15" s="45"/>
      <c r="B15" s="214"/>
      <c r="C15" s="215"/>
      <c r="D15" s="215"/>
      <c r="E15" s="45"/>
    </row>
    <row r="16" spans="1:5">
      <c r="A16" s="45"/>
      <c r="B16" s="45"/>
      <c r="C16" s="45"/>
      <c r="D16" s="45"/>
      <c r="E16" s="45"/>
    </row>
    <row r="17" spans="1:5">
      <c r="A17" s="45"/>
      <c r="B17" s="45"/>
      <c r="C17" s="45"/>
      <c r="D17" s="45"/>
      <c r="E17" s="45"/>
    </row>
    <row r="18" spans="1:5">
      <c r="A18" s="45"/>
      <c r="B18" s="45"/>
      <c r="C18" s="45"/>
      <c r="D18" s="45"/>
      <c r="E18" s="45"/>
    </row>
    <row r="19" spans="1:5">
      <c r="A19" s="45"/>
      <c r="B19" s="45"/>
      <c r="C19" s="45"/>
      <c r="D19" s="45"/>
      <c r="E19" s="45"/>
    </row>
    <row r="20" spans="1:5">
      <c r="A20" s="45"/>
      <c r="B20" s="45"/>
      <c r="C20" s="45"/>
      <c r="D20" s="45"/>
      <c r="E20" s="45"/>
    </row>
    <row r="21" spans="1:5">
      <c r="A21" s="45"/>
      <c r="B21" s="45"/>
      <c r="C21" s="45"/>
      <c r="D21" s="45"/>
      <c r="E21" s="45"/>
    </row>
    <row r="22" spans="1:5">
      <c r="A22" s="45"/>
      <c r="B22" s="45"/>
      <c r="C22" s="45"/>
      <c r="D22" s="45"/>
      <c r="E22" s="45"/>
    </row>
    <row r="23" spans="1:5">
      <c r="A23" s="45"/>
      <c r="B23" s="45"/>
      <c r="C23" s="45"/>
      <c r="D23" s="45"/>
      <c r="E23" s="45"/>
    </row>
    <row r="24" spans="1:5">
      <c r="A24" s="45"/>
      <c r="B24" s="45"/>
      <c r="C24" s="45"/>
      <c r="D24" s="45"/>
      <c r="E24" s="45"/>
    </row>
    <row r="25" spans="1:5">
      <c r="A25" s="45"/>
      <c r="B25" s="45"/>
      <c r="C25" s="45"/>
      <c r="D25" s="45"/>
      <c r="E25" s="45"/>
    </row>
    <row r="26" spans="1:5">
      <c r="A26" s="45"/>
      <c r="B26" s="45"/>
      <c r="C26" s="45"/>
      <c r="D26" s="45"/>
      <c r="E26" s="45"/>
    </row>
    <row r="27" spans="1:5">
      <c r="A27" s="45"/>
      <c r="B27" s="45"/>
      <c r="C27" s="45"/>
      <c r="D27" s="45"/>
      <c r="E27" s="45"/>
    </row>
    <row r="28" spans="1:5">
      <c r="A28" s="45"/>
      <c r="B28" s="45"/>
      <c r="C28" s="45"/>
      <c r="D28" s="45"/>
      <c r="E28" s="45"/>
    </row>
    <row r="29" spans="1:5">
      <c r="A29" s="45"/>
      <c r="B29" s="45"/>
      <c r="C29" s="45"/>
      <c r="D29" s="45"/>
      <c r="E29" s="45"/>
    </row>
    <row r="30" spans="1:5">
      <c r="A30" s="45"/>
      <c r="B30" s="45"/>
      <c r="C30" s="45"/>
      <c r="D30" s="45"/>
      <c r="E30" s="45"/>
    </row>
    <row r="31" spans="1:5">
      <c r="A31" s="45"/>
      <c r="B31" s="45"/>
      <c r="C31" s="45"/>
      <c r="D31" s="45"/>
      <c r="E31" s="45"/>
    </row>
    <row r="32" spans="1:5">
      <c r="A32" s="45"/>
      <c r="B32" s="45"/>
      <c r="C32" s="45"/>
      <c r="D32" s="45"/>
      <c r="E32" s="45"/>
    </row>
    <row r="33" spans="1:5">
      <c r="A33" s="45"/>
      <c r="B33" s="45"/>
      <c r="C33" s="45"/>
      <c r="D33" s="45"/>
      <c r="E33" s="45"/>
    </row>
    <row r="34" spans="1:5">
      <c r="A34" s="45"/>
      <c r="B34" s="45"/>
      <c r="C34" s="45"/>
      <c r="D34" s="45"/>
      <c r="E34" s="45"/>
    </row>
    <row r="35" spans="1:5">
      <c r="A35" s="45"/>
      <c r="B35" s="45"/>
      <c r="C35" s="45"/>
      <c r="D35" s="45"/>
      <c r="E35" s="45"/>
    </row>
    <row r="36" spans="1:5">
      <c r="A36" s="45"/>
      <c r="B36" s="45"/>
      <c r="C36" s="45"/>
      <c r="D36" s="45"/>
      <c r="E36" s="45"/>
    </row>
    <row r="37" spans="1:5">
      <c r="A37" s="45"/>
      <c r="B37" s="45"/>
      <c r="C37" s="45"/>
      <c r="D37" s="45"/>
      <c r="E37" s="45"/>
    </row>
    <row r="38" spans="1:5">
      <c r="A38" s="45"/>
      <c r="B38" s="45"/>
      <c r="C38" s="45"/>
      <c r="D38" s="45"/>
      <c r="E38" s="45"/>
    </row>
    <row r="39" spans="1:5">
      <c r="A39" s="45"/>
      <c r="B39" s="45"/>
      <c r="C39" s="45"/>
      <c r="D39" s="45"/>
      <c r="E39" s="45"/>
    </row>
    <row r="40" spans="1:5">
      <c r="A40" s="45"/>
      <c r="B40" s="45"/>
      <c r="C40" s="45"/>
      <c r="D40" s="45"/>
      <c r="E40" s="45"/>
    </row>
    <row r="41" spans="1:5">
      <c r="A41" s="45"/>
      <c r="B41" s="45"/>
      <c r="C41" s="45"/>
      <c r="D41" s="45"/>
      <c r="E41" s="45"/>
    </row>
    <row r="42" spans="1:5">
      <c r="A42" s="45"/>
      <c r="B42" s="45"/>
      <c r="C42" s="45"/>
      <c r="D42" s="45"/>
      <c r="E42" s="45"/>
    </row>
    <row r="43" spans="1:8">
      <c r="A43" s="45"/>
      <c r="B43" s="45"/>
      <c r="C43" s="45"/>
      <c r="D43" s="45"/>
      <c r="E43" s="45"/>
      <c r="G43" s="216" t="s">
        <v>125</v>
      </c>
      <c r="H43" s="216">
        <v>1</v>
      </c>
    </row>
    <row r="44" spans="1:8">
      <c r="A44" s="45"/>
      <c r="B44" s="45"/>
      <c r="C44" s="45"/>
      <c r="D44" s="45"/>
      <c r="E44" s="45"/>
      <c r="G44" s="216" t="s">
        <v>126</v>
      </c>
      <c r="H44" s="216">
        <v>2</v>
      </c>
    </row>
    <row r="45" spans="1:5">
      <c r="A45" s="45"/>
      <c r="B45" s="45"/>
      <c r="C45" s="45"/>
      <c r="D45" s="45"/>
      <c r="E45" s="45"/>
    </row>
    <row r="46" spans="6:9">
      <c r="F46" s="216">
        <f>1</f>
        <v>1</v>
      </c>
      <c r="G46" s="216" t="s">
        <v>127</v>
      </c>
      <c r="H46" s="216" t="e">
        <f>COUNTIF('Delay Measurements'!G:G,"&lt;"&amp;F46)/'Delay Performance Summary'!$C$11</f>
        <v>#DIV/0!</v>
      </c>
      <c r="I46" s="216" t="e">
        <f>COUNTIF('Delay Measurements'!H:H,"&lt;"&amp;F46)/'Delay Performance Summary'!$D$11</f>
        <v>#DIV/0!</v>
      </c>
    </row>
    <row r="47" spans="6:9">
      <c r="F47" s="216">
        <f t="shared" ref="F47:F65" si="0">F46-0.05</f>
        <v>0.95</v>
      </c>
      <c r="G47" s="216" t="s">
        <v>128</v>
      </c>
      <c r="H47" s="216" t="e">
        <f>COUNTIF('Delay Measurements'!G:G,"&lt;"&amp;F47)/'Delay Performance Summary'!$C$11</f>
        <v>#DIV/0!</v>
      </c>
      <c r="I47" s="216" t="e">
        <f>COUNTIF('Delay Measurements'!H:H,"&lt;"&amp;F47)/'Delay Performance Summary'!$D$11</f>
        <v>#DIV/0!</v>
      </c>
    </row>
    <row r="48" spans="6:9">
      <c r="F48" s="216">
        <f t="shared" si="0"/>
        <v>0.9</v>
      </c>
      <c r="G48" s="216" t="s">
        <v>129</v>
      </c>
      <c r="H48" s="216" t="e">
        <f>COUNTIF('Delay Measurements'!G:G,"&lt;"&amp;F48)/'Delay Performance Summary'!$C$11</f>
        <v>#DIV/0!</v>
      </c>
      <c r="I48" s="216" t="e">
        <f>COUNTIF('Delay Measurements'!H:H,"&lt;"&amp;F48)/'Delay Performance Summary'!$D$11</f>
        <v>#DIV/0!</v>
      </c>
    </row>
    <row r="49" spans="6:9">
      <c r="F49" s="216">
        <f t="shared" si="0"/>
        <v>0.85</v>
      </c>
      <c r="G49" s="216" t="s">
        <v>130</v>
      </c>
      <c r="H49" s="216" t="e">
        <f>COUNTIF('Delay Measurements'!G:G,"&lt;"&amp;F49)/'Delay Performance Summary'!$C$11</f>
        <v>#DIV/0!</v>
      </c>
      <c r="I49" s="216" t="e">
        <f>COUNTIF('Delay Measurements'!H:H,"&lt;"&amp;F49)/'Delay Performance Summary'!$D$11</f>
        <v>#DIV/0!</v>
      </c>
    </row>
    <row r="50" spans="6:9">
      <c r="F50" s="216">
        <f t="shared" si="0"/>
        <v>0.8</v>
      </c>
      <c r="G50" s="216" t="s">
        <v>131</v>
      </c>
      <c r="H50" s="216" t="e">
        <f>COUNTIF('Delay Measurements'!G:G,"&lt;"&amp;F50)/'Delay Performance Summary'!$C$11</f>
        <v>#DIV/0!</v>
      </c>
      <c r="I50" s="216" t="e">
        <f>COUNTIF('Delay Measurements'!H:H,"&lt;"&amp;F50)/'Delay Performance Summary'!$D$11</f>
        <v>#DIV/0!</v>
      </c>
    </row>
    <row r="51" spans="6:9">
      <c r="F51" s="216">
        <f t="shared" si="0"/>
        <v>0.75</v>
      </c>
      <c r="G51" s="216" t="s">
        <v>132</v>
      </c>
      <c r="H51" s="216" t="e">
        <f>COUNTIF('Delay Measurements'!G:G,"&lt;"&amp;F51)/'Delay Performance Summary'!$C$11</f>
        <v>#DIV/0!</v>
      </c>
      <c r="I51" s="216" t="e">
        <f>COUNTIF('Delay Measurements'!H:H,"&lt;"&amp;F51)/'Delay Performance Summary'!$D$11</f>
        <v>#DIV/0!</v>
      </c>
    </row>
    <row r="52" spans="6:9">
      <c r="F52" s="216">
        <f t="shared" si="0"/>
        <v>0.7</v>
      </c>
      <c r="G52" s="216" t="s">
        <v>133</v>
      </c>
      <c r="H52" s="216" t="e">
        <f>COUNTIF('Delay Measurements'!G:G,"&lt;"&amp;F52)/'Delay Performance Summary'!$C$11</f>
        <v>#DIV/0!</v>
      </c>
      <c r="I52" s="216" t="e">
        <f>COUNTIF('Delay Measurements'!H:H,"&lt;"&amp;F52)/'Delay Performance Summary'!$D$11</f>
        <v>#DIV/0!</v>
      </c>
    </row>
    <row r="53" spans="6:9">
      <c r="F53" s="216">
        <f t="shared" si="0"/>
        <v>0.65</v>
      </c>
      <c r="G53" s="216" t="s">
        <v>134</v>
      </c>
      <c r="H53" s="216" t="e">
        <f>COUNTIF('Delay Measurements'!G:G,"&lt;"&amp;F53)/'Delay Performance Summary'!$C$11</f>
        <v>#DIV/0!</v>
      </c>
      <c r="I53" s="216" t="e">
        <f>COUNTIF('Delay Measurements'!H:H,"&lt;"&amp;F53)/'Delay Performance Summary'!$D$11</f>
        <v>#DIV/0!</v>
      </c>
    </row>
    <row r="54" spans="6:9">
      <c r="F54" s="216">
        <f t="shared" si="0"/>
        <v>0.6</v>
      </c>
      <c r="G54" s="216" t="s">
        <v>135</v>
      </c>
      <c r="H54" s="216" t="e">
        <f>COUNTIF('Delay Measurements'!G:G,"&lt;"&amp;F54)/'Delay Performance Summary'!$C$11</f>
        <v>#DIV/0!</v>
      </c>
      <c r="I54" s="216" t="e">
        <f>COUNTIF('Delay Measurements'!H:H,"&lt;"&amp;F54)/'Delay Performance Summary'!$D$11</f>
        <v>#DIV/0!</v>
      </c>
    </row>
    <row r="55" spans="6:9">
      <c r="F55" s="216">
        <f t="shared" si="0"/>
        <v>0.55</v>
      </c>
      <c r="G55" s="216" t="s">
        <v>136</v>
      </c>
      <c r="H55" s="216" t="e">
        <f>COUNTIF('Delay Measurements'!G:G,"&lt;"&amp;F55)/'Delay Performance Summary'!$C$11</f>
        <v>#DIV/0!</v>
      </c>
      <c r="I55" s="216" t="e">
        <f>COUNTIF('Delay Measurements'!H:H,"&lt;"&amp;F55)/'Delay Performance Summary'!$D$11</f>
        <v>#DIV/0!</v>
      </c>
    </row>
    <row r="56" spans="6:9">
      <c r="F56" s="216">
        <f t="shared" si="0"/>
        <v>0.5</v>
      </c>
      <c r="G56" s="216" t="s">
        <v>137</v>
      </c>
      <c r="H56" s="216" t="e">
        <f>COUNTIF('Delay Measurements'!G:G,"&lt;"&amp;F56)/'Delay Performance Summary'!$C$11</f>
        <v>#DIV/0!</v>
      </c>
      <c r="I56" s="216" t="e">
        <f>COUNTIF('Delay Measurements'!H:H,"&lt;"&amp;F56)/'Delay Performance Summary'!$D$11</f>
        <v>#DIV/0!</v>
      </c>
    </row>
    <row r="57" spans="6:9">
      <c r="F57" s="216">
        <f t="shared" si="0"/>
        <v>0.45</v>
      </c>
      <c r="G57" s="216" t="s">
        <v>138</v>
      </c>
      <c r="H57" s="216" t="e">
        <f>COUNTIF('Delay Measurements'!G:G,"&lt;"&amp;F57)/'Delay Performance Summary'!$C$11</f>
        <v>#DIV/0!</v>
      </c>
      <c r="I57" s="216" t="e">
        <f>COUNTIF('Delay Measurements'!H:H,"&lt;"&amp;F57)/'Delay Performance Summary'!$D$11</f>
        <v>#DIV/0!</v>
      </c>
    </row>
    <row r="58" spans="6:9">
      <c r="F58" s="216">
        <f t="shared" si="0"/>
        <v>0.4</v>
      </c>
      <c r="G58" s="216" t="s">
        <v>139</v>
      </c>
      <c r="H58" s="216" t="e">
        <f>COUNTIF('Delay Measurements'!G:G,"&lt;"&amp;F58)/'Delay Performance Summary'!$C$11</f>
        <v>#DIV/0!</v>
      </c>
      <c r="I58" s="216" t="e">
        <f>COUNTIF('Delay Measurements'!H:H,"&lt;"&amp;F58)/'Delay Performance Summary'!$D$11</f>
        <v>#DIV/0!</v>
      </c>
    </row>
    <row r="59" spans="6:9">
      <c r="F59" s="216">
        <f t="shared" si="0"/>
        <v>0.35</v>
      </c>
      <c r="G59" s="216" t="s">
        <v>140</v>
      </c>
      <c r="H59" s="216" t="e">
        <f>COUNTIF('Delay Measurements'!G:G,"&lt;"&amp;F59)/'Delay Performance Summary'!$C$11</f>
        <v>#DIV/0!</v>
      </c>
      <c r="I59" s="216" t="e">
        <f>COUNTIF('Delay Measurements'!H:H,"&lt;"&amp;F59)/'Delay Performance Summary'!$D$11</f>
        <v>#DIV/0!</v>
      </c>
    </row>
    <row r="60" spans="6:9">
      <c r="F60" s="216">
        <f t="shared" si="0"/>
        <v>0.3</v>
      </c>
      <c r="G60" s="216" t="s">
        <v>141</v>
      </c>
      <c r="H60" s="216" t="e">
        <f>COUNTIF('Delay Measurements'!G:G,"&lt;"&amp;F60)/'Delay Performance Summary'!$C$11</f>
        <v>#DIV/0!</v>
      </c>
      <c r="I60" s="216" t="e">
        <f>COUNTIF('Delay Measurements'!H:H,"&lt;"&amp;F60)/'Delay Performance Summary'!$D$11</f>
        <v>#DIV/0!</v>
      </c>
    </row>
    <row r="61" spans="6:9">
      <c r="F61" s="216">
        <f t="shared" si="0"/>
        <v>0.25</v>
      </c>
      <c r="G61" s="216" t="s">
        <v>142</v>
      </c>
      <c r="H61" s="216" t="e">
        <f>COUNTIF('Delay Measurements'!G:G,"&lt;"&amp;F61)/'Delay Performance Summary'!$C$11</f>
        <v>#DIV/0!</v>
      </c>
      <c r="I61" s="216" t="e">
        <f>COUNTIF('Delay Measurements'!H:H,"&lt;"&amp;F61)/'Delay Performance Summary'!$D$11</f>
        <v>#DIV/0!</v>
      </c>
    </row>
    <row r="62" spans="6:9">
      <c r="F62" s="216">
        <f t="shared" si="0"/>
        <v>0.2</v>
      </c>
      <c r="G62" s="216" t="s">
        <v>143</v>
      </c>
      <c r="H62" s="216" t="e">
        <f>COUNTIF('Delay Measurements'!G:G,"&lt;"&amp;F62)/'Delay Performance Summary'!$C$11</f>
        <v>#DIV/0!</v>
      </c>
      <c r="I62" s="216" t="e">
        <f>COUNTIF('Delay Measurements'!H:H,"&lt;"&amp;F62)/'Delay Performance Summary'!$D$11</f>
        <v>#DIV/0!</v>
      </c>
    </row>
    <row r="63" spans="6:9">
      <c r="F63" s="216">
        <f t="shared" si="0"/>
        <v>0.15</v>
      </c>
      <c r="G63" s="216" t="s">
        <v>144</v>
      </c>
      <c r="H63" s="216" t="e">
        <f>COUNTIF('Delay Measurements'!G:G,"&lt;"&amp;F63)/'Delay Performance Summary'!$C$11</f>
        <v>#DIV/0!</v>
      </c>
      <c r="I63" s="216" t="e">
        <f>COUNTIF('Delay Measurements'!H:H,"&lt;"&amp;F63)/'Delay Performance Summary'!$D$11</f>
        <v>#DIV/0!</v>
      </c>
    </row>
    <row r="64" spans="6:9">
      <c r="F64" s="216">
        <f t="shared" si="0"/>
        <v>0.0999999999999997</v>
      </c>
      <c r="G64" s="216" t="s">
        <v>145</v>
      </c>
      <c r="H64" s="216" t="e">
        <f>COUNTIF('Delay Measurements'!G:G,"&lt;"&amp;F64)/'Delay Performance Summary'!$C$11</f>
        <v>#DIV/0!</v>
      </c>
      <c r="I64" s="216" t="e">
        <f>COUNTIF('Delay Measurements'!H:H,"&lt;"&amp;F64)/'Delay Performance Summary'!$D$11</f>
        <v>#DIV/0!</v>
      </c>
    </row>
    <row r="65" spans="6:9">
      <c r="F65" s="216">
        <f t="shared" si="0"/>
        <v>0.0499999999999997</v>
      </c>
      <c r="G65" s="216" t="s">
        <v>146</v>
      </c>
      <c r="H65" s="216" t="e">
        <f>COUNTIF('Delay Measurements'!G:G,"&lt;"&amp;F65)/'Delay Performance Summary'!$C$11</f>
        <v>#DIV/0!</v>
      </c>
      <c r="I65" s="216" t="e">
        <f>COUNTIF('Delay Measurements'!H:H,"&lt;"&amp;F65)/'Delay Performance Summary'!$D$11</f>
        <v>#DIV/0!</v>
      </c>
    </row>
    <row r="66" spans="7:9">
      <c r="G66" s="216"/>
      <c r="H66" s="216"/>
      <c r="I66" s="216"/>
    </row>
    <row r="67" spans="7:9">
      <c r="G67" s="216" t="s">
        <v>147</v>
      </c>
      <c r="H67" s="216" t="e">
        <f t="shared" ref="H67:I86" si="1">(H46-H47)</f>
        <v>#DIV/0!</v>
      </c>
      <c r="I67" s="216" t="e">
        <f t="shared" si="1"/>
        <v>#DIV/0!</v>
      </c>
    </row>
    <row r="68" spans="7:9">
      <c r="G68" s="216" t="s">
        <v>148</v>
      </c>
      <c r="H68" s="216" t="e">
        <f t="shared" si="1"/>
        <v>#DIV/0!</v>
      </c>
      <c r="I68" s="216" t="e">
        <f t="shared" si="1"/>
        <v>#DIV/0!</v>
      </c>
    </row>
    <row r="69" spans="7:9">
      <c r="G69" s="216" t="s">
        <v>149</v>
      </c>
      <c r="H69" s="216" t="e">
        <f t="shared" si="1"/>
        <v>#DIV/0!</v>
      </c>
      <c r="I69" s="216" t="e">
        <f t="shared" si="1"/>
        <v>#DIV/0!</v>
      </c>
    </row>
    <row r="70" spans="7:9">
      <c r="G70" s="216" t="s">
        <v>150</v>
      </c>
      <c r="H70" s="216" t="e">
        <f t="shared" si="1"/>
        <v>#DIV/0!</v>
      </c>
      <c r="I70" s="216" t="e">
        <f t="shared" si="1"/>
        <v>#DIV/0!</v>
      </c>
    </row>
    <row r="71" spans="7:9">
      <c r="G71" s="216" t="s">
        <v>151</v>
      </c>
      <c r="H71" s="216" t="e">
        <f t="shared" si="1"/>
        <v>#DIV/0!</v>
      </c>
      <c r="I71" s="216" t="e">
        <f t="shared" si="1"/>
        <v>#DIV/0!</v>
      </c>
    </row>
    <row r="72" spans="7:9">
      <c r="G72" s="216" t="s">
        <v>152</v>
      </c>
      <c r="H72" s="216" t="e">
        <f t="shared" si="1"/>
        <v>#DIV/0!</v>
      </c>
      <c r="I72" s="216" t="e">
        <f t="shared" si="1"/>
        <v>#DIV/0!</v>
      </c>
    </row>
    <row r="73" spans="7:9">
      <c r="G73" s="216" t="s">
        <v>153</v>
      </c>
      <c r="H73" s="216" t="e">
        <f t="shared" si="1"/>
        <v>#DIV/0!</v>
      </c>
      <c r="I73" s="216" t="e">
        <f t="shared" si="1"/>
        <v>#DIV/0!</v>
      </c>
    </row>
    <row r="74" spans="7:9">
      <c r="G74" s="216" t="s">
        <v>154</v>
      </c>
      <c r="H74" s="216" t="e">
        <f t="shared" si="1"/>
        <v>#DIV/0!</v>
      </c>
      <c r="I74" s="216" t="e">
        <f t="shared" si="1"/>
        <v>#DIV/0!</v>
      </c>
    </row>
    <row r="75" spans="7:9">
      <c r="G75" s="216" t="s">
        <v>155</v>
      </c>
      <c r="H75" s="216" t="e">
        <f t="shared" si="1"/>
        <v>#DIV/0!</v>
      </c>
      <c r="I75" s="216" t="e">
        <f t="shared" si="1"/>
        <v>#DIV/0!</v>
      </c>
    </row>
    <row r="76" spans="7:9">
      <c r="G76" s="216" t="s">
        <v>156</v>
      </c>
      <c r="H76" s="216" t="e">
        <f t="shared" si="1"/>
        <v>#DIV/0!</v>
      </c>
      <c r="I76" s="216" t="e">
        <f t="shared" si="1"/>
        <v>#DIV/0!</v>
      </c>
    </row>
    <row r="77" spans="7:9">
      <c r="G77" s="216" t="s">
        <v>157</v>
      </c>
      <c r="H77" s="216" t="e">
        <f t="shared" si="1"/>
        <v>#DIV/0!</v>
      </c>
      <c r="I77" s="216" t="e">
        <f t="shared" si="1"/>
        <v>#DIV/0!</v>
      </c>
    </row>
    <row r="78" spans="7:9">
      <c r="G78" s="216" t="s">
        <v>158</v>
      </c>
      <c r="H78" s="216" t="e">
        <f t="shared" si="1"/>
        <v>#DIV/0!</v>
      </c>
      <c r="I78" s="216" t="e">
        <f t="shared" si="1"/>
        <v>#DIV/0!</v>
      </c>
    </row>
    <row r="79" spans="7:9">
      <c r="G79" s="216" t="s">
        <v>159</v>
      </c>
      <c r="H79" s="216" t="e">
        <f t="shared" si="1"/>
        <v>#DIV/0!</v>
      </c>
      <c r="I79" s="216" t="e">
        <f t="shared" si="1"/>
        <v>#DIV/0!</v>
      </c>
    </row>
    <row r="80" spans="7:9">
      <c r="G80" s="216" t="s">
        <v>160</v>
      </c>
      <c r="H80" s="216" t="e">
        <f t="shared" si="1"/>
        <v>#DIV/0!</v>
      </c>
      <c r="I80" s="216" t="e">
        <f t="shared" si="1"/>
        <v>#DIV/0!</v>
      </c>
    </row>
    <row r="81" spans="7:9">
      <c r="G81" s="216" t="s">
        <v>161</v>
      </c>
      <c r="H81" s="216" t="e">
        <f t="shared" si="1"/>
        <v>#DIV/0!</v>
      </c>
      <c r="I81" s="216" t="e">
        <f t="shared" si="1"/>
        <v>#DIV/0!</v>
      </c>
    </row>
    <row r="82" spans="7:9">
      <c r="G82" s="216" t="s">
        <v>162</v>
      </c>
      <c r="H82" s="216" t="e">
        <f t="shared" si="1"/>
        <v>#DIV/0!</v>
      </c>
      <c r="I82" s="216" t="e">
        <f t="shared" si="1"/>
        <v>#DIV/0!</v>
      </c>
    </row>
    <row r="83" spans="7:9">
      <c r="G83" s="216" t="s">
        <v>163</v>
      </c>
      <c r="H83" s="216" t="e">
        <f t="shared" si="1"/>
        <v>#DIV/0!</v>
      </c>
      <c r="I83" s="216" t="e">
        <f t="shared" si="1"/>
        <v>#DIV/0!</v>
      </c>
    </row>
    <row r="84" spans="7:9">
      <c r="G84" s="216" t="s">
        <v>164</v>
      </c>
      <c r="H84" s="216" t="e">
        <f t="shared" si="1"/>
        <v>#DIV/0!</v>
      </c>
      <c r="I84" s="216" t="e">
        <f t="shared" si="1"/>
        <v>#DIV/0!</v>
      </c>
    </row>
    <row r="85" spans="7:9">
      <c r="G85" s="216" t="s">
        <v>165</v>
      </c>
      <c r="H85" s="216" t="e">
        <f t="shared" si="1"/>
        <v>#DIV/0!</v>
      </c>
      <c r="I85" s="216" t="e">
        <f t="shared" si="1"/>
        <v>#DIV/0!</v>
      </c>
    </row>
    <row r="86" spans="7:9">
      <c r="G86" s="216" t="s">
        <v>166</v>
      </c>
      <c r="H86" s="216" t="e">
        <f t="shared" si="1"/>
        <v>#DIV/0!</v>
      </c>
      <c r="I86" s="216" t="e">
        <f t="shared" si="1"/>
        <v>#DIV/0!</v>
      </c>
    </row>
  </sheetData>
  <mergeCells count="1">
    <mergeCell ref="A1:E6"/>
  </mergeCells>
  <pageMargins left="0.7" right="0.7" top="0.75" bottom="0.75" header="0.3" footer="0.3"/>
  <pageSetup paperSize="1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61"/>
  <sheetViews>
    <sheetView workbookViewId="0">
      <selection activeCell="L36" sqref="L36"/>
    </sheetView>
  </sheetViews>
  <sheetFormatPr defaultColWidth="8.88495575221239" defaultRowHeight="12.75"/>
  <cols>
    <col min="1" max="1" width="2.66371681415929" style="43" customWidth="1"/>
    <col min="2" max="2" width="14.3982300884956" style="43" customWidth="1"/>
    <col min="3" max="3" width="20.6637168141593" style="44" customWidth="1"/>
    <col min="4" max="4" width="10.3362831858407" style="43" customWidth="1"/>
    <col min="5" max="6" width="11" style="43" customWidth="1"/>
    <col min="7" max="8" width="13.4424778761062" style="43" customWidth="1"/>
    <col min="9" max="9" width="12.6637168141593" style="43" customWidth="1"/>
    <col min="10" max="10" width="14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4.4424778761062" style="43" customWidth="1"/>
    <col min="16" max="16" width="20.6637168141593" style="44" customWidth="1"/>
    <col min="17" max="17" width="10.3362831858407" style="43" customWidth="1"/>
    <col min="18" max="19" width="11" style="43" customWidth="1"/>
    <col min="20" max="21" width="13.4424778761062" style="43" customWidth="1"/>
    <col min="22" max="22" width="12.6637168141593" style="43" customWidth="1"/>
    <col min="23" max="23" width="14" style="43" customWidth="1"/>
    <col min="24" max="24" width="2.66371681415929" style="43" customWidth="1"/>
    <col min="25" max="16384" width="8.88495575221239" style="43"/>
  </cols>
  <sheetData>
    <row r="1" spans="1:24">
      <c r="A1" s="7" t="s">
        <v>32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167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5" customHeight="1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hidden="1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hidden="1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ht="13.85" spans="1:24">
      <c r="A9" s="45"/>
      <c r="B9" s="46"/>
      <c r="C9" s="47"/>
      <c r="D9" s="45"/>
      <c r="E9" s="45"/>
      <c r="F9" s="45"/>
      <c r="G9" s="45"/>
      <c r="H9" s="45"/>
      <c r="I9" s="45"/>
      <c r="J9" s="45"/>
      <c r="K9" s="45"/>
      <c r="N9" s="45"/>
      <c r="O9" s="46"/>
      <c r="P9" s="47"/>
      <c r="Q9" s="45"/>
      <c r="R9" s="45"/>
      <c r="S9" s="45"/>
      <c r="T9" s="45"/>
      <c r="U9" s="45"/>
      <c r="V9" s="45"/>
      <c r="W9" s="45"/>
      <c r="X9" s="45"/>
    </row>
    <row r="10" ht="13.85" spans="1:24">
      <c r="A10" s="45"/>
      <c r="B10" s="45"/>
      <c r="C10" s="48"/>
      <c r="D10" s="45"/>
      <c r="E10" s="45"/>
      <c r="F10" s="45"/>
      <c r="G10" s="177" t="s">
        <v>168</v>
      </c>
      <c r="H10" s="177"/>
      <c r="I10" s="198" t="s">
        <v>169</v>
      </c>
      <c r="J10" s="198"/>
      <c r="K10" s="45"/>
      <c r="N10" s="45"/>
      <c r="O10" s="45"/>
      <c r="P10" s="48"/>
      <c r="Q10" s="45"/>
      <c r="R10" s="45"/>
      <c r="S10" s="45"/>
      <c r="T10" s="177" t="s">
        <v>168</v>
      </c>
      <c r="U10" s="177"/>
      <c r="V10" s="198" t="s">
        <v>169</v>
      </c>
      <c r="W10" s="198"/>
      <c r="X10" s="45"/>
    </row>
    <row r="11" ht="26.25" spans="1:24">
      <c r="A11" s="45"/>
      <c r="B11" s="178" t="s">
        <v>170</v>
      </c>
      <c r="C11" s="179" t="s">
        <v>12</v>
      </c>
      <c r="D11" s="118" t="s">
        <v>171</v>
      </c>
      <c r="E11" s="119" t="s">
        <v>172</v>
      </c>
      <c r="F11" s="180" t="s">
        <v>173</v>
      </c>
      <c r="G11" s="116" t="s">
        <v>174</v>
      </c>
      <c r="H11" s="181" t="s">
        <v>175</v>
      </c>
      <c r="I11" s="116" t="s">
        <v>176</v>
      </c>
      <c r="J11" s="181" t="s">
        <v>177</v>
      </c>
      <c r="K11" s="45"/>
      <c r="N11" s="45"/>
      <c r="O11" s="178" t="s">
        <v>170</v>
      </c>
      <c r="P11" s="179" t="s">
        <v>12</v>
      </c>
      <c r="Q11" s="118" t="s">
        <v>171</v>
      </c>
      <c r="R11" s="119" t="s">
        <v>172</v>
      </c>
      <c r="S11" s="180" t="s">
        <v>173</v>
      </c>
      <c r="T11" s="116" t="s">
        <v>174</v>
      </c>
      <c r="U11" s="181" t="s">
        <v>175</v>
      </c>
      <c r="V11" s="116" t="s">
        <v>176</v>
      </c>
      <c r="W11" s="181" t="s">
        <v>177</v>
      </c>
      <c r="X11" s="45"/>
    </row>
    <row r="12" spans="1:24">
      <c r="A12" s="45"/>
      <c r="B12" s="88"/>
      <c r="C12" s="89"/>
      <c r="D12" s="90">
        <v>0</v>
      </c>
      <c r="E12" s="182">
        <v>0</v>
      </c>
      <c r="F12" s="183">
        <v>0</v>
      </c>
      <c r="G12" s="184">
        <v>0</v>
      </c>
      <c r="H12" s="185">
        <v>0</v>
      </c>
      <c r="I12" s="184">
        <v>0</v>
      </c>
      <c r="J12" s="185">
        <v>0</v>
      </c>
      <c r="K12" s="45"/>
      <c r="N12" s="45"/>
      <c r="O12" s="88"/>
      <c r="P12" s="89"/>
      <c r="Q12" s="90">
        <v>0</v>
      </c>
      <c r="R12" s="182">
        <v>0</v>
      </c>
      <c r="S12" s="183">
        <v>0</v>
      </c>
      <c r="T12" s="184">
        <v>0</v>
      </c>
      <c r="U12" s="185">
        <v>0</v>
      </c>
      <c r="V12" s="184">
        <v>0</v>
      </c>
      <c r="W12" s="185">
        <v>0</v>
      </c>
      <c r="X12" s="45"/>
    </row>
    <row r="13" spans="1:24">
      <c r="A13" s="45"/>
      <c r="B13" s="95"/>
      <c r="C13" s="96"/>
      <c r="D13" s="97">
        <v>0</v>
      </c>
      <c r="E13" s="186">
        <v>0</v>
      </c>
      <c r="F13" s="187">
        <v>0</v>
      </c>
      <c r="G13" s="188">
        <v>0</v>
      </c>
      <c r="H13" s="189">
        <v>0</v>
      </c>
      <c r="I13" s="188">
        <v>0</v>
      </c>
      <c r="J13" s="189">
        <v>0</v>
      </c>
      <c r="K13" s="45"/>
      <c r="N13" s="45"/>
      <c r="O13" s="95"/>
      <c r="P13" s="96"/>
      <c r="Q13" s="97">
        <v>0</v>
      </c>
      <c r="R13" s="186">
        <v>0</v>
      </c>
      <c r="S13" s="187">
        <v>0</v>
      </c>
      <c r="T13" s="188">
        <v>0</v>
      </c>
      <c r="U13" s="189">
        <v>0</v>
      </c>
      <c r="V13" s="188">
        <v>0</v>
      </c>
      <c r="W13" s="189">
        <v>0</v>
      </c>
      <c r="X13" s="45"/>
    </row>
    <row r="14" spans="1:24">
      <c r="A14" s="45"/>
      <c r="B14" s="102"/>
      <c r="C14" s="103"/>
      <c r="D14" s="104">
        <v>0</v>
      </c>
      <c r="E14" s="190">
        <v>0</v>
      </c>
      <c r="F14" s="191">
        <v>0</v>
      </c>
      <c r="G14" s="192">
        <v>0</v>
      </c>
      <c r="H14" s="193">
        <v>0</v>
      </c>
      <c r="I14" s="192">
        <v>0</v>
      </c>
      <c r="J14" s="193">
        <v>0</v>
      </c>
      <c r="K14" s="45"/>
      <c r="N14" s="45"/>
      <c r="O14" s="102"/>
      <c r="P14" s="103"/>
      <c r="Q14" s="104">
        <v>0</v>
      </c>
      <c r="R14" s="190">
        <v>0</v>
      </c>
      <c r="S14" s="191">
        <v>0</v>
      </c>
      <c r="T14" s="192">
        <v>0</v>
      </c>
      <c r="U14" s="193">
        <v>0</v>
      </c>
      <c r="V14" s="192">
        <v>0</v>
      </c>
      <c r="W14" s="193">
        <v>0</v>
      </c>
      <c r="X14" s="45"/>
    </row>
    <row r="15" spans="1:24">
      <c r="A15" s="45"/>
      <c r="B15" s="102"/>
      <c r="C15" s="103"/>
      <c r="D15" s="104">
        <v>0</v>
      </c>
      <c r="E15" s="190">
        <v>0</v>
      </c>
      <c r="F15" s="191">
        <v>0</v>
      </c>
      <c r="G15" s="192">
        <v>0</v>
      </c>
      <c r="H15" s="193">
        <v>0</v>
      </c>
      <c r="I15" s="192">
        <v>0</v>
      </c>
      <c r="J15" s="193">
        <v>0</v>
      </c>
      <c r="K15" s="45"/>
      <c r="N15" s="45"/>
      <c r="O15" s="102"/>
      <c r="P15" s="103"/>
      <c r="Q15" s="104">
        <v>0</v>
      </c>
      <c r="R15" s="190">
        <v>0</v>
      </c>
      <c r="S15" s="191">
        <v>0</v>
      </c>
      <c r="T15" s="192">
        <v>0</v>
      </c>
      <c r="U15" s="193">
        <v>0</v>
      </c>
      <c r="V15" s="192">
        <v>0</v>
      </c>
      <c r="W15" s="193">
        <v>0</v>
      </c>
      <c r="X15" s="45"/>
    </row>
    <row r="16" spans="1:24">
      <c r="A16" s="45"/>
      <c r="B16" s="102"/>
      <c r="C16" s="103"/>
      <c r="D16" s="104">
        <v>0</v>
      </c>
      <c r="E16" s="190">
        <v>0</v>
      </c>
      <c r="F16" s="191">
        <v>0</v>
      </c>
      <c r="G16" s="192">
        <v>0</v>
      </c>
      <c r="H16" s="193">
        <v>0</v>
      </c>
      <c r="I16" s="192">
        <v>0</v>
      </c>
      <c r="J16" s="193">
        <v>0</v>
      </c>
      <c r="K16" s="45"/>
      <c r="N16" s="45"/>
      <c r="O16" s="102"/>
      <c r="P16" s="103"/>
      <c r="Q16" s="104">
        <v>0</v>
      </c>
      <c r="R16" s="190">
        <v>0</v>
      </c>
      <c r="S16" s="191">
        <v>0</v>
      </c>
      <c r="T16" s="192">
        <v>0</v>
      </c>
      <c r="U16" s="193">
        <v>0</v>
      </c>
      <c r="V16" s="192">
        <v>0</v>
      </c>
      <c r="W16" s="193">
        <v>0</v>
      </c>
      <c r="X16" s="45"/>
    </row>
    <row r="17" ht="13.5" spans="1:24">
      <c r="A17" s="45"/>
      <c r="B17" s="108"/>
      <c r="C17" s="109"/>
      <c r="D17" s="110">
        <v>0</v>
      </c>
      <c r="E17" s="194">
        <v>0</v>
      </c>
      <c r="F17" s="195">
        <v>0</v>
      </c>
      <c r="G17" s="196">
        <v>0</v>
      </c>
      <c r="H17" s="197">
        <v>0</v>
      </c>
      <c r="I17" s="196">
        <v>0</v>
      </c>
      <c r="J17" s="197">
        <v>0</v>
      </c>
      <c r="K17" s="45"/>
      <c r="N17" s="45"/>
      <c r="O17" s="108"/>
      <c r="P17" s="109"/>
      <c r="Q17" s="110">
        <v>0</v>
      </c>
      <c r="R17" s="194">
        <v>0</v>
      </c>
      <c r="S17" s="195">
        <v>0</v>
      </c>
      <c r="T17" s="196">
        <v>0</v>
      </c>
      <c r="U17" s="197">
        <v>0</v>
      </c>
      <c r="V17" s="196">
        <v>0</v>
      </c>
      <c r="W17" s="197">
        <v>0</v>
      </c>
      <c r="X17" s="45"/>
    </row>
    <row r="18" spans="1:24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N18" s="45"/>
      <c r="O18" s="45"/>
      <c r="P18" s="48"/>
      <c r="Q18" s="45"/>
      <c r="R18" s="45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N19" s="45"/>
      <c r="O19" s="45"/>
      <c r="P19" s="48"/>
      <c r="Q19" s="45"/>
      <c r="R19" s="45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N20" s="45"/>
      <c r="O20" s="45"/>
      <c r="P20" s="48"/>
      <c r="Q20" s="45"/>
      <c r="R20" s="45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N21" s="45"/>
      <c r="O21" s="45"/>
      <c r="P21" s="48"/>
      <c r="Q21" s="45"/>
      <c r="R21" s="45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8"/>
      <c r="Q22" s="45"/>
      <c r="R22" s="45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8"/>
      <c r="Q23" s="45"/>
      <c r="R23" s="45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8"/>
      <c r="Q24" s="45"/>
      <c r="R24" s="45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8"/>
      <c r="Q25" s="45"/>
      <c r="R25" s="45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8"/>
      <c r="Q26" s="45"/>
      <c r="R26" s="45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8"/>
      <c r="Q27" s="45"/>
      <c r="R27" s="45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8"/>
      <c r="Q28" s="45"/>
      <c r="R28" s="45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8"/>
      <c r="Q29" s="45"/>
      <c r="R29" s="45"/>
      <c r="S29" s="45"/>
      <c r="T29" s="45"/>
      <c r="U29" s="45"/>
      <c r="V29" s="45"/>
      <c r="W29" s="45"/>
      <c r="X29" s="45"/>
    </row>
    <row r="30" spans="1:24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8"/>
      <c r="Q30" s="45"/>
      <c r="R30" s="45"/>
      <c r="S30" s="45"/>
      <c r="T30" s="45"/>
      <c r="U30" s="45"/>
      <c r="V30" s="45"/>
      <c r="W30" s="45"/>
      <c r="X30" s="45"/>
    </row>
    <row r="31" spans="1:24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8"/>
      <c r="Q31" s="45"/>
      <c r="R31" s="45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8"/>
      <c r="Q32" s="45"/>
      <c r="R32" s="45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8"/>
      <c r="Q33" s="45"/>
      <c r="R33" s="45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8"/>
      <c r="Q34" s="45"/>
      <c r="R34" s="45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8"/>
      <c r="Q35" s="45"/>
      <c r="R35" s="45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8"/>
      <c r="Q36" s="45"/>
      <c r="R36" s="45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8"/>
      <c r="Q37" s="45"/>
      <c r="R37" s="45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8"/>
      <c r="Q38" s="45"/>
      <c r="R38" s="45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8"/>
      <c r="Q39" s="45"/>
      <c r="R39" s="45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8"/>
      <c r="Q40" s="45"/>
      <c r="R40" s="45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8"/>
      <c r="Q41" s="45"/>
      <c r="R41" s="45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8"/>
      <c r="Q42" s="45"/>
      <c r="R42" s="45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N43" s="45"/>
      <c r="O43" s="45"/>
      <c r="P43" s="48"/>
      <c r="Q43" s="45"/>
      <c r="R43" s="45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N44" s="45"/>
      <c r="O44" s="45"/>
      <c r="P44" s="48"/>
      <c r="Q44" s="45"/>
      <c r="R44" s="45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N45" s="45"/>
      <c r="O45" s="45"/>
      <c r="P45" s="48"/>
      <c r="Q45" s="45"/>
      <c r="R45" s="45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N46" s="45"/>
      <c r="O46" s="45"/>
      <c r="P46" s="48"/>
      <c r="Q46" s="45"/>
      <c r="R46" s="45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N47" s="45"/>
      <c r="O47" s="45"/>
      <c r="P47" s="48"/>
      <c r="Q47" s="45"/>
      <c r="R47" s="45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N48" s="45"/>
      <c r="O48" s="45"/>
      <c r="P48" s="48"/>
      <c r="Q48" s="45"/>
      <c r="R48" s="45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N49" s="45"/>
      <c r="O49" s="45"/>
      <c r="P49" s="48"/>
      <c r="Q49" s="45"/>
      <c r="R49" s="45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N50" s="45"/>
      <c r="O50" s="45"/>
      <c r="P50" s="48"/>
      <c r="Q50" s="45"/>
      <c r="R50" s="45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N51" s="45"/>
      <c r="O51" s="45"/>
      <c r="P51" s="48"/>
      <c r="Q51" s="45"/>
      <c r="R51" s="45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N52" s="45"/>
      <c r="O52" s="45"/>
      <c r="P52" s="48"/>
      <c r="Q52" s="45"/>
      <c r="R52" s="45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5"/>
      <c r="E53" s="45"/>
      <c r="F53" s="45"/>
      <c r="G53" s="45"/>
      <c r="H53" s="45"/>
      <c r="I53" s="45"/>
      <c r="J53" s="45"/>
      <c r="K53" s="45"/>
      <c r="N53" s="45"/>
      <c r="O53" s="45"/>
      <c r="P53" s="48"/>
      <c r="Q53" s="45"/>
      <c r="R53" s="45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5"/>
      <c r="E54" s="45"/>
      <c r="F54" s="45"/>
      <c r="G54" s="45"/>
      <c r="H54" s="45"/>
      <c r="I54" s="45"/>
      <c r="J54" s="45"/>
      <c r="K54" s="45"/>
      <c r="N54" s="45"/>
      <c r="O54" s="45"/>
      <c r="P54" s="48"/>
      <c r="Q54" s="45"/>
      <c r="R54" s="45"/>
      <c r="S54" s="45"/>
      <c r="T54" s="45"/>
      <c r="U54" s="45"/>
      <c r="V54" s="45"/>
      <c r="W54" s="45"/>
      <c r="X54" s="45"/>
    </row>
    <row r="55" ht="13.1" spans="1:24">
      <c r="A55" s="73" t="s">
        <v>178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N55" s="73" t="s">
        <v>178</v>
      </c>
      <c r="O55" s="45"/>
      <c r="P55" s="48"/>
      <c r="Q55" s="45"/>
      <c r="R55" s="45"/>
      <c r="S55" s="45"/>
      <c r="T55" s="45"/>
      <c r="U55" s="45"/>
      <c r="V55" s="45"/>
      <c r="W55" s="45"/>
      <c r="X55" s="45"/>
    </row>
    <row r="56" ht="13.15" spans="1:24">
      <c r="A56" s="46" t="s">
        <v>179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N56" s="46" t="s">
        <v>179</v>
      </c>
      <c r="O56" s="45"/>
      <c r="P56" s="48"/>
      <c r="Q56" s="45"/>
      <c r="R56" s="45"/>
      <c r="S56" s="45"/>
      <c r="T56" s="45"/>
      <c r="U56" s="45"/>
      <c r="V56" s="45"/>
      <c r="W56" s="45"/>
      <c r="X56" s="45"/>
    </row>
    <row r="57" ht="13.15" spans="1:24">
      <c r="A57" s="46" t="s">
        <v>180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N57" s="46" t="s">
        <v>180</v>
      </c>
      <c r="O57" s="45"/>
      <c r="P57" s="48"/>
      <c r="Q57" s="45"/>
      <c r="R57" s="45"/>
      <c r="S57" s="45"/>
      <c r="T57" s="45"/>
      <c r="U57" s="45"/>
      <c r="V57" s="45"/>
      <c r="W57" s="45"/>
      <c r="X57" s="45"/>
    </row>
    <row r="58" ht="13.15" spans="1:24">
      <c r="A58" s="46" t="s">
        <v>181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N58" s="46" t="s">
        <v>181</v>
      </c>
      <c r="O58" s="45"/>
      <c r="P58" s="48"/>
      <c r="Q58" s="45"/>
      <c r="R58" s="45"/>
      <c r="S58" s="45"/>
      <c r="T58" s="45"/>
      <c r="U58" s="45"/>
      <c r="V58" s="45"/>
      <c r="W58" s="45"/>
      <c r="X58" s="45"/>
    </row>
    <row r="59" ht="13.15" spans="1:24">
      <c r="A59" s="46" t="s">
        <v>182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N59" s="46" t="s">
        <v>182</v>
      </c>
      <c r="O59" s="45"/>
      <c r="P59" s="48"/>
      <c r="Q59" s="45"/>
      <c r="R59" s="45"/>
      <c r="S59" s="45"/>
      <c r="T59" s="45"/>
      <c r="U59" s="45"/>
      <c r="V59" s="45"/>
      <c r="W59" s="45"/>
      <c r="X59" s="45"/>
    </row>
    <row r="60" ht="13.15" spans="1:24">
      <c r="A60" s="46" t="s">
        <v>183</v>
      </c>
      <c r="B60" s="45"/>
      <c r="C60" s="48"/>
      <c r="D60" s="45"/>
      <c r="E60" s="45"/>
      <c r="F60" s="45"/>
      <c r="G60" s="45"/>
      <c r="H60" s="45"/>
      <c r="I60" s="45"/>
      <c r="J60" s="45"/>
      <c r="K60" s="45"/>
      <c r="N60" s="46" t="s">
        <v>183</v>
      </c>
      <c r="O60" s="45"/>
      <c r="P60" s="48"/>
      <c r="Q60" s="45"/>
      <c r="R60" s="45"/>
      <c r="S60" s="45"/>
      <c r="T60" s="45"/>
      <c r="U60" s="45"/>
      <c r="V60" s="45"/>
      <c r="W60" s="45"/>
      <c r="X60" s="45"/>
    </row>
    <row r="61" spans="1:24">
      <c r="A61" s="45" t="s">
        <v>184</v>
      </c>
      <c r="B61" s="45"/>
      <c r="C61" s="48"/>
      <c r="D61" s="45"/>
      <c r="E61" s="45"/>
      <c r="F61" s="45"/>
      <c r="G61" s="45"/>
      <c r="H61" s="45"/>
      <c r="I61" s="45"/>
      <c r="J61" s="45"/>
      <c r="K61" s="45"/>
      <c r="N61" s="45" t="s">
        <v>184</v>
      </c>
      <c r="O61" s="45"/>
      <c r="P61" s="48"/>
      <c r="Q61" s="45"/>
      <c r="R61" s="45"/>
      <c r="S61" s="45"/>
      <c r="T61" s="45"/>
      <c r="U61" s="45"/>
      <c r="V61" s="45"/>
      <c r="W61" s="45"/>
      <c r="X61" s="45"/>
    </row>
  </sheetData>
  <mergeCells count="6">
    <mergeCell ref="G10:H10"/>
    <mergeCell ref="I10:J10"/>
    <mergeCell ref="T10:U10"/>
    <mergeCell ref="V10:W10"/>
    <mergeCell ref="A1:K8"/>
    <mergeCell ref="N1:X8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61"/>
  <sheetViews>
    <sheetView workbookViewId="0">
      <selection activeCell="O30" sqref="O30"/>
    </sheetView>
  </sheetViews>
  <sheetFormatPr defaultColWidth="8.88495575221239" defaultRowHeight="12.75"/>
  <cols>
    <col min="1" max="1" width="4.66371681415929" style="43" customWidth="1"/>
    <col min="2" max="2" width="11.3982300884956" style="43" customWidth="1"/>
    <col min="3" max="3" width="20.6637168141593" style="44" customWidth="1"/>
    <col min="4" max="4" width="10.3362831858407" style="43" customWidth="1"/>
    <col min="5" max="5" width="10" style="43" customWidth="1"/>
    <col min="6" max="6" width="9.66371681415929" style="43" customWidth="1"/>
    <col min="7" max="7" width="7.88495575221239" style="43" customWidth="1"/>
    <col min="8" max="8" width="7" style="43" customWidth="1"/>
    <col min="9" max="9" width="7.66371681415929" style="43" customWidth="1"/>
    <col min="10" max="10" width="8.66371681415929" style="43" customWidth="1"/>
    <col min="11" max="12" width="6" style="43" customWidth="1"/>
    <col min="13" max="13" width="6.55752212389381" style="43" customWidth="1"/>
    <col min="14" max="15" width="8.88495575221239" style="43"/>
    <col min="16" max="16" width="4.66371681415929" style="43" customWidth="1"/>
    <col min="17" max="17" width="11.4424778761062" style="43" customWidth="1"/>
    <col min="18" max="18" width="20.6637168141593" style="44" customWidth="1"/>
    <col min="19" max="19" width="10.3362831858407" style="43" customWidth="1"/>
    <col min="20" max="20" width="10" style="43" customWidth="1"/>
    <col min="21" max="21" width="9.66371681415929" style="43" customWidth="1"/>
    <col min="22" max="22" width="7.88495575221239" style="43" customWidth="1"/>
    <col min="23" max="23" width="7" style="43" customWidth="1"/>
    <col min="24" max="24" width="7.66371681415929" style="43" customWidth="1"/>
    <col min="25" max="25" width="8.66371681415929" style="43" customWidth="1"/>
    <col min="26" max="27" width="6" style="43" customWidth="1"/>
    <col min="28" max="28" width="6.55752212389381" style="43" customWidth="1"/>
    <col min="29" max="16384" width="8.88495575221239" style="43"/>
  </cols>
  <sheetData>
    <row r="1" customHeight="1" spans="1:28">
      <c r="A1" s="7" t="s">
        <v>168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P1" s="7" t="s">
        <v>185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customHeight="1" spans="1:28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customHeight="1" spans="1:28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customHeight="1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customHeight="1" spans="1:28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ht="13.85" spans="1:28">
      <c r="A6" s="45"/>
      <c r="B6" s="46"/>
      <c r="C6" s="47"/>
      <c r="D6" s="45"/>
      <c r="E6" s="45"/>
      <c r="F6" s="45"/>
      <c r="G6" s="45"/>
      <c r="H6" s="45"/>
      <c r="I6" s="45"/>
      <c r="J6" s="45"/>
      <c r="K6" s="45"/>
      <c r="L6" s="45"/>
      <c r="M6" s="45"/>
      <c r="P6" s="45"/>
      <c r="Q6" s="46"/>
      <c r="R6" s="47"/>
      <c r="S6" s="45"/>
      <c r="T6" s="45"/>
      <c r="U6" s="45"/>
      <c r="V6" s="45"/>
      <c r="W6" s="45"/>
      <c r="X6" s="45"/>
      <c r="Y6" s="45"/>
      <c r="Z6" s="45"/>
      <c r="AA6" s="45"/>
      <c r="AB6" s="45"/>
    </row>
    <row r="7" ht="13.85" spans="1:28">
      <c r="A7" s="45"/>
      <c r="B7" s="45"/>
      <c r="C7" s="48"/>
      <c r="D7" s="45"/>
      <c r="E7" s="45"/>
      <c r="F7" s="45"/>
      <c r="G7" s="138" t="s">
        <v>186</v>
      </c>
      <c r="H7" s="138"/>
      <c r="I7" s="138"/>
      <c r="J7" s="138"/>
      <c r="K7" s="138"/>
      <c r="L7" s="138"/>
      <c r="M7" s="45"/>
      <c r="P7" s="45"/>
      <c r="Q7" s="45"/>
      <c r="R7" s="48"/>
      <c r="S7" s="45"/>
      <c r="T7" s="45"/>
      <c r="U7" s="45"/>
      <c r="V7" s="138" t="s">
        <v>186</v>
      </c>
      <c r="W7" s="138"/>
      <c r="X7" s="138"/>
      <c r="Y7" s="138"/>
      <c r="Z7" s="138"/>
      <c r="AA7" s="138"/>
      <c r="AB7" s="45"/>
    </row>
    <row r="8" ht="24" spans="1:28">
      <c r="A8" s="45"/>
      <c r="B8" s="139" t="s">
        <v>187</v>
      </c>
      <c r="C8" s="140" t="s">
        <v>188</v>
      </c>
      <c r="D8" s="141" t="s">
        <v>189</v>
      </c>
      <c r="E8" s="141" t="s">
        <v>171</v>
      </c>
      <c r="F8" s="142" t="s">
        <v>174</v>
      </c>
      <c r="G8" s="139" t="s">
        <v>190</v>
      </c>
      <c r="H8" s="141" t="s">
        <v>191</v>
      </c>
      <c r="I8" s="141" t="s">
        <v>192</v>
      </c>
      <c r="J8" s="141" t="s">
        <v>193</v>
      </c>
      <c r="K8" s="141" t="s">
        <v>194</v>
      </c>
      <c r="L8" s="172" t="s">
        <v>195</v>
      </c>
      <c r="M8" s="45"/>
      <c r="P8" s="45"/>
      <c r="Q8" s="139" t="s">
        <v>187</v>
      </c>
      <c r="R8" s="140" t="s">
        <v>188</v>
      </c>
      <c r="S8" s="141" t="s">
        <v>189</v>
      </c>
      <c r="T8" s="141" t="s">
        <v>171</v>
      </c>
      <c r="U8" s="142" t="s">
        <v>174</v>
      </c>
      <c r="V8" s="139" t="s">
        <v>190</v>
      </c>
      <c r="W8" s="141" t="s">
        <v>191</v>
      </c>
      <c r="X8" s="141" t="s">
        <v>192</v>
      </c>
      <c r="Y8" s="141" t="s">
        <v>193</v>
      </c>
      <c r="Z8" s="141" t="s">
        <v>194</v>
      </c>
      <c r="AA8" s="172" t="s">
        <v>195</v>
      </c>
      <c r="AB8" s="45"/>
    </row>
    <row r="9" spans="1:28">
      <c r="A9" s="45"/>
      <c r="B9" s="143">
        <f>'Call Performance Summary'!B12</f>
        <v>0</v>
      </c>
      <c r="C9" s="144">
        <f>'Call Performance Summary'!C12</f>
        <v>0</v>
      </c>
      <c r="D9" s="145">
        <f>'Call Performance Summary'!E12</f>
        <v>0</v>
      </c>
      <c r="E9" s="146">
        <f>'Call Performance Summary'!D12</f>
        <v>0</v>
      </c>
      <c r="F9" s="147">
        <f>'Call Performance Summary'!G12</f>
        <v>0</v>
      </c>
      <c r="G9" s="148">
        <v>0</v>
      </c>
      <c r="H9" s="149">
        <v>0</v>
      </c>
      <c r="I9" s="149">
        <v>0</v>
      </c>
      <c r="J9" s="149">
        <v>0</v>
      </c>
      <c r="K9" s="149">
        <v>0</v>
      </c>
      <c r="L9" s="173">
        <v>0</v>
      </c>
      <c r="M9" s="45"/>
      <c r="P9" s="45"/>
      <c r="Q9" s="143">
        <f>'Call Performance Summary'!O12</f>
        <v>0</v>
      </c>
      <c r="R9" s="144">
        <f>'Call Performance Summary'!P12</f>
        <v>0</v>
      </c>
      <c r="S9" s="145">
        <f>'Call Performance Summary'!R12</f>
        <v>0</v>
      </c>
      <c r="T9" s="146">
        <f>'Call Performance Summary'!Q12</f>
        <v>0</v>
      </c>
      <c r="U9" s="147">
        <f>'Call Performance Summary'!T12</f>
        <v>0</v>
      </c>
      <c r="V9" s="148">
        <v>0</v>
      </c>
      <c r="W9" s="149">
        <v>0</v>
      </c>
      <c r="X9" s="149">
        <v>0</v>
      </c>
      <c r="Y9" s="149">
        <v>0</v>
      </c>
      <c r="Z9" s="149">
        <v>0</v>
      </c>
      <c r="AA9" s="173">
        <v>0</v>
      </c>
      <c r="AB9" s="45"/>
    </row>
    <row r="10" spans="1:28">
      <c r="A10" s="45"/>
      <c r="B10" s="150">
        <f>'Call Performance Summary'!B13</f>
        <v>0</v>
      </c>
      <c r="C10" s="151">
        <f>'Call Performance Summary'!C13</f>
        <v>0</v>
      </c>
      <c r="D10" s="152">
        <f>'Call Performance Summary'!E13</f>
        <v>0</v>
      </c>
      <c r="E10" s="153">
        <f>'Call Performance Summary'!D13</f>
        <v>0</v>
      </c>
      <c r="F10" s="154">
        <f>'Call Performance Summary'!G13</f>
        <v>0</v>
      </c>
      <c r="G10" s="155">
        <v>0</v>
      </c>
      <c r="H10" s="156">
        <v>0</v>
      </c>
      <c r="I10" s="156">
        <v>0</v>
      </c>
      <c r="J10" s="156">
        <v>0</v>
      </c>
      <c r="K10" s="156">
        <v>0</v>
      </c>
      <c r="L10" s="174">
        <v>0</v>
      </c>
      <c r="M10" s="45"/>
      <c r="P10" s="45"/>
      <c r="Q10" s="150">
        <f>'Call Performance Summary'!O13</f>
        <v>0</v>
      </c>
      <c r="R10" s="151">
        <f>'Call Performance Summary'!P13</f>
        <v>0</v>
      </c>
      <c r="S10" s="152">
        <f>'Call Performance Summary'!R13</f>
        <v>0</v>
      </c>
      <c r="T10" s="153">
        <f>'Call Performance Summary'!Q13</f>
        <v>0</v>
      </c>
      <c r="U10" s="154">
        <f>'Call Performance Summary'!T13</f>
        <v>0</v>
      </c>
      <c r="V10" s="155">
        <v>0</v>
      </c>
      <c r="W10" s="156">
        <v>0</v>
      </c>
      <c r="X10" s="156">
        <v>0</v>
      </c>
      <c r="Y10" s="156">
        <v>0</v>
      </c>
      <c r="Z10" s="156">
        <v>0</v>
      </c>
      <c r="AA10" s="174">
        <v>0</v>
      </c>
      <c r="AB10" s="45"/>
    </row>
    <row r="11" spans="1:28">
      <c r="A11" s="45"/>
      <c r="B11" s="157">
        <f>'Call Performance Summary'!B14</f>
        <v>0</v>
      </c>
      <c r="C11" s="158">
        <f>'Call Performance Summary'!C14</f>
        <v>0</v>
      </c>
      <c r="D11" s="159">
        <f>'Call Performance Summary'!E14</f>
        <v>0</v>
      </c>
      <c r="E11" s="160">
        <f>'Call Performance Summary'!D14</f>
        <v>0</v>
      </c>
      <c r="F11" s="161">
        <f>'Call Performance Summary'!G14</f>
        <v>0</v>
      </c>
      <c r="G11" s="162">
        <v>0</v>
      </c>
      <c r="H11" s="163">
        <v>0</v>
      </c>
      <c r="I11" s="163">
        <v>0</v>
      </c>
      <c r="J11" s="163">
        <v>0</v>
      </c>
      <c r="K11" s="163">
        <v>0</v>
      </c>
      <c r="L11" s="175">
        <v>0</v>
      </c>
      <c r="M11" s="45"/>
      <c r="P11" s="45"/>
      <c r="Q11" s="157">
        <f>'Call Performance Summary'!O14</f>
        <v>0</v>
      </c>
      <c r="R11" s="158">
        <f>'Call Performance Summary'!P14</f>
        <v>0</v>
      </c>
      <c r="S11" s="159">
        <f>'Call Performance Summary'!R14</f>
        <v>0</v>
      </c>
      <c r="T11" s="160">
        <f>'Call Performance Summary'!Q14</f>
        <v>0</v>
      </c>
      <c r="U11" s="161">
        <f>'Call Performance Summary'!T14</f>
        <v>0</v>
      </c>
      <c r="V11" s="162">
        <v>0</v>
      </c>
      <c r="W11" s="163">
        <v>0</v>
      </c>
      <c r="X11" s="163">
        <v>0</v>
      </c>
      <c r="Y11" s="163">
        <v>0</v>
      </c>
      <c r="Z11" s="163">
        <v>0</v>
      </c>
      <c r="AA11" s="175">
        <v>0</v>
      </c>
      <c r="AB11" s="45"/>
    </row>
    <row r="12" spans="1:28">
      <c r="A12" s="45"/>
      <c r="B12" s="150">
        <f>'Call Performance Summary'!B15</f>
        <v>0</v>
      </c>
      <c r="C12" s="151">
        <f>'Call Performance Summary'!C15</f>
        <v>0</v>
      </c>
      <c r="D12" s="152">
        <f>'Call Performance Summary'!E15</f>
        <v>0</v>
      </c>
      <c r="E12" s="153">
        <f>'Call Performance Summary'!D15</f>
        <v>0</v>
      </c>
      <c r="F12" s="154">
        <f>'Call Performance Summary'!G15</f>
        <v>0</v>
      </c>
      <c r="G12" s="155">
        <v>0</v>
      </c>
      <c r="H12" s="156">
        <v>0</v>
      </c>
      <c r="I12" s="156">
        <v>0</v>
      </c>
      <c r="J12" s="156">
        <v>0</v>
      </c>
      <c r="K12" s="156">
        <v>0</v>
      </c>
      <c r="L12" s="174">
        <v>0</v>
      </c>
      <c r="M12" s="45"/>
      <c r="P12" s="45"/>
      <c r="Q12" s="150">
        <f>'Call Performance Summary'!O15</f>
        <v>0</v>
      </c>
      <c r="R12" s="151">
        <f>'Call Performance Summary'!P15</f>
        <v>0</v>
      </c>
      <c r="S12" s="152">
        <f>'Call Performance Summary'!R15</f>
        <v>0</v>
      </c>
      <c r="T12" s="153">
        <f>'Call Performance Summary'!Q15</f>
        <v>0</v>
      </c>
      <c r="U12" s="154">
        <f>'Call Performance Summary'!T15</f>
        <v>0</v>
      </c>
      <c r="V12" s="155">
        <v>0</v>
      </c>
      <c r="W12" s="156">
        <v>0</v>
      </c>
      <c r="X12" s="156">
        <v>0</v>
      </c>
      <c r="Y12" s="156">
        <v>0</v>
      </c>
      <c r="Z12" s="156">
        <v>0</v>
      </c>
      <c r="AA12" s="174">
        <v>0</v>
      </c>
      <c r="AB12" s="45"/>
    </row>
    <row r="13" spans="1:28">
      <c r="A13" s="45"/>
      <c r="B13" s="157">
        <f>'Call Performance Summary'!B16</f>
        <v>0</v>
      </c>
      <c r="C13" s="158">
        <f>'Call Performance Summary'!C16</f>
        <v>0</v>
      </c>
      <c r="D13" s="159">
        <f>'Call Performance Summary'!E16</f>
        <v>0</v>
      </c>
      <c r="E13" s="160">
        <f>'Call Performance Summary'!D16</f>
        <v>0</v>
      </c>
      <c r="F13" s="161">
        <f>'Call Performance Summary'!G16</f>
        <v>0</v>
      </c>
      <c r="G13" s="162">
        <v>0</v>
      </c>
      <c r="H13" s="163">
        <v>0</v>
      </c>
      <c r="I13" s="163">
        <v>0</v>
      </c>
      <c r="J13" s="163">
        <v>0</v>
      </c>
      <c r="K13" s="163">
        <v>0</v>
      </c>
      <c r="L13" s="175">
        <v>0</v>
      </c>
      <c r="M13" s="45"/>
      <c r="P13" s="45"/>
      <c r="Q13" s="157">
        <f>'Call Performance Summary'!O16</f>
        <v>0</v>
      </c>
      <c r="R13" s="158">
        <f>'Call Performance Summary'!P16</f>
        <v>0</v>
      </c>
      <c r="S13" s="159">
        <f>'Call Performance Summary'!R16</f>
        <v>0</v>
      </c>
      <c r="T13" s="160">
        <f>'Call Performance Summary'!Q16</f>
        <v>0</v>
      </c>
      <c r="U13" s="161">
        <f>'Call Performance Summary'!T16</f>
        <v>0</v>
      </c>
      <c r="V13" s="162">
        <v>0</v>
      </c>
      <c r="W13" s="163">
        <v>0</v>
      </c>
      <c r="X13" s="163">
        <v>0</v>
      </c>
      <c r="Y13" s="163">
        <v>0</v>
      </c>
      <c r="Z13" s="163">
        <v>0</v>
      </c>
      <c r="AA13" s="175">
        <v>0</v>
      </c>
      <c r="AB13" s="45"/>
    </row>
    <row r="14" ht="13.5" spans="1:28">
      <c r="A14" s="45"/>
      <c r="B14" s="164">
        <f>'Call Performance Summary'!B17</f>
        <v>0</v>
      </c>
      <c r="C14" s="165">
        <f>'Call Performance Summary'!C17</f>
        <v>0</v>
      </c>
      <c r="D14" s="166">
        <f>'Call Performance Summary'!E17</f>
        <v>0</v>
      </c>
      <c r="E14" s="167">
        <f>'Call Performance Summary'!D17</f>
        <v>0</v>
      </c>
      <c r="F14" s="168">
        <f>'Call Performance Summary'!G17</f>
        <v>0</v>
      </c>
      <c r="G14" s="169">
        <v>0</v>
      </c>
      <c r="H14" s="170">
        <v>0</v>
      </c>
      <c r="I14" s="170">
        <v>0</v>
      </c>
      <c r="J14" s="170">
        <v>0</v>
      </c>
      <c r="K14" s="170">
        <v>0</v>
      </c>
      <c r="L14" s="176">
        <v>0</v>
      </c>
      <c r="M14" s="45"/>
      <c r="P14" s="45"/>
      <c r="Q14" s="164">
        <f>'Call Performance Summary'!O17</f>
        <v>0</v>
      </c>
      <c r="R14" s="165">
        <f>'Call Performance Summary'!P17</f>
        <v>0</v>
      </c>
      <c r="S14" s="166">
        <f>'Call Performance Summary'!R17</f>
        <v>0</v>
      </c>
      <c r="T14" s="167">
        <f>'Call Performance Summary'!Q17</f>
        <v>0</v>
      </c>
      <c r="U14" s="168">
        <f>'Call Performance Summary'!T17</f>
        <v>0</v>
      </c>
      <c r="V14" s="169">
        <v>0</v>
      </c>
      <c r="W14" s="170">
        <v>0</v>
      </c>
      <c r="X14" s="170">
        <v>0</v>
      </c>
      <c r="Y14" s="170">
        <v>0</v>
      </c>
      <c r="Z14" s="170">
        <v>0</v>
      </c>
      <c r="AA14" s="176">
        <v>0</v>
      </c>
      <c r="AB14" s="45"/>
    </row>
    <row r="15" spans="1:28">
      <c r="A15" s="45"/>
      <c r="B15" s="45"/>
      <c r="C15" s="48"/>
      <c r="D15" s="45"/>
      <c r="E15" s="45"/>
      <c r="F15" s="45"/>
      <c r="G15" s="45"/>
      <c r="H15" s="45"/>
      <c r="I15" s="45"/>
      <c r="J15" s="45"/>
      <c r="K15" s="45"/>
      <c r="L15" s="45"/>
      <c r="M15" s="45"/>
      <c r="P15" s="45"/>
      <c r="Q15" s="45"/>
      <c r="R15" s="48"/>
      <c r="S15" s="45"/>
      <c r="T15" s="45"/>
      <c r="U15" s="45"/>
      <c r="V15" s="45"/>
      <c r="W15" s="45"/>
      <c r="X15" s="45"/>
      <c r="Y15" s="45"/>
      <c r="Z15" s="45"/>
      <c r="AA15" s="45"/>
      <c r="AB15" s="45"/>
    </row>
    <row r="16" spans="1:28">
      <c r="A16" s="45"/>
      <c r="B16" s="45"/>
      <c r="C16" s="48"/>
      <c r="D16" s="45"/>
      <c r="E16" s="45"/>
      <c r="F16" s="45"/>
      <c r="G16" s="45"/>
      <c r="H16" s="45"/>
      <c r="I16" s="45"/>
      <c r="J16" s="45"/>
      <c r="K16" s="45"/>
      <c r="L16" s="45"/>
      <c r="M16" s="45"/>
      <c r="P16" s="45"/>
      <c r="Q16" s="45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</row>
    <row r="17" spans="1:28">
      <c r="A17" s="45"/>
      <c r="B17" s="45"/>
      <c r="C17" s="48"/>
      <c r="D17" s="45"/>
      <c r="E17" s="45"/>
      <c r="F17" s="45"/>
      <c r="G17" s="45"/>
      <c r="H17" s="45"/>
      <c r="I17" s="45"/>
      <c r="J17" s="45"/>
      <c r="K17" s="45"/>
      <c r="L17" s="45"/>
      <c r="M17" s="45"/>
      <c r="P17" s="45"/>
      <c r="Q17" s="45"/>
      <c r="R17" s="48"/>
      <c r="S17" s="45"/>
      <c r="T17" s="45"/>
      <c r="U17" s="45"/>
      <c r="V17" s="45"/>
      <c r="W17" s="45"/>
      <c r="X17" s="45"/>
      <c r="Y17" s="45"/>
      <c r="Z17" s="45"/>
      <c r="AA17" s="45"/>
      <c r="AB17" s="45"/>
    </row>
    <row r="18" spans="1:28">
      <c r="A18" s="45"/>
      <c r="B18" s="45"/>
      <c r="C18" s="48"/>
      <c r="D18" s="45"/>
      <c r="E18" s="45"/>
      <c r="F18" s="45"/>
      <c r="G18" s="45"/>
      <c r="H18" s="45"/>
      <c r="I18" s="45"/>
      <c r="J18" s="45"/>
      <c r="K18" s="45"/>
      <c r="L18" s="45"/>
      <c r="M18" s="45"/>
      <c r="P18" s="45"/>
      <c r="Q18" s="45"/>
      <c r="R18" s="48"/>
      <c r="S18" s="45"/>
      <c r="T18" s="45"/>
      <c r="U18" s="45"/>
      <c r="V18" s="45"/>
      <c r="W18" s="45"/>
      <c r="X18" s="45"/>
      <c r="Y18" s="45"/>
      <c r="Z18" s="45"/>
      <c r="AA18" s="45"/>
      <c r="AB18" s="45"/>
    </row>
    <row r="19" spans="1:28">
      <c r="A19" s="45"/>
      <c r="B19" s="45"/>
      <c r="C19" s="48"/>
      <c r="D19" s="45"/>
      <c r="E19" s="45"/>
      <c r="F19" s="45"/>
      <c r="G19" s="45"/>
      <c r="H19" s="45"/>
      <c r="I19" s="45"/>
      <c r="J19" s="45"/>
      <c r="K19" s="45"/>
      <c r="L19" s="45"/>
      <c r="M19" s="45"/>
      <c r="P19" s="45"/>
      <c r="Q19" s="45"/>
      <c r="R19" s="48"/>
      <c r="S19" s="45"/>
      <c r="T19" s="45"/>
      <c r="U19" s="45"/>
      <c r="V19" s="45"/>
      <c r="W19" s="45"/>
      <c r="X19" s="45"/>
      <c r="Y19" s="45"/>
      <c r="Z19" s="45"/>
      <c r="AA19" s="45"/>
      <c r="AB19" s="45"/>
    </row>
    <row r="20" spans="1:28">
      <c r="A20" s="45"/>
      <c r="B20" s="45"/>
      <c r="C20" s="48"/>
      <c r="D20" s="45"/>
      <c r="E20" s="45"/>
      <c r="F20" s="45"/>
      <c r="G20" s="45"/>
      <c r="H20" s="45"/>
      <c r="I20" s="45"/>
      <c r="J20" s="45"/>
      <c r="K20" s="45"/>
      <c r="L20" s="45"/>
      <c r="M20" s="45"/>
      <c r="P20" s="45"/>
      <c r="Q20" s="45"/>
      <c r="R20" s="48"/>
      <c r="S20" s="45"/>
      <c r="T20" s="45"/>
      <c r="U20" s="45"/>
      <c r="V20" s="45"/>
      <c r="W20" s="45"/>
      <c r="X20" s="45"/>
      <c r="Y20" s="45"/>
      <c r="Z20" s="45"/>
      <c r="AA20" s="45"/>
      <c r="AB20" s="45"/>
    </row>
    <row r="21" spans="1:28">
      <c r="A21" s="45"/>
      <c r="B21" s="45"/>
      <c r="C21" s="48"/>
      <c r="D21" s="45"/>
      <c r="E21" s="45"/>
      <c r="F21" s="45"/>
      <c r="G21" s="45"/>
      <c r="H21" s="45"/>
      <c r="I21" s="45"/>
      <c r="J21" s="45"/>
      <c r="K21" s="45"/>
      <c r="L21" s="45"/>
      <c r="M21" s="45"/>
      <c r="P21" s="45"/>
      <c r="Q21" s="45"/>
      <c r="R21" s="48"/>
      <c r="S21" s="45"/>
      <c r="T21" s="45"/>
      <c r="U21" s="45"/>
      <c r="V21" s="45"/>
      <c r="W21" s="45"/>
      <c r="X21" s="45"/>
      <c r="Y21" s="45"/>
      <c r="Z21" s="45"/>
      <c r="AA21" s="45"/>
      <c r="AB21" s="45"/>
    </row>
    <row r="22" spans="1:28">
      <c r="A22" s="45"/>
      <c r="B22" s="45"/>
      <c r="C22" s="48"/>
      <c r="D22" s="45"/>
      <c r="E22" s="45"/>
      <c r="F22" s="45"/>
      <c r="G22" s="45"/>
      <c r="H22" s="45"/>
      <c r="I22" s="45"/>
      <c r="J22" s="45"/>
      <c r="K22" s="45"/>
      <c r="L22" s="45"/>
      <c r="M22" s="45"/>
      <c r="P22" s="45"/>
      <c r="Q22" s="45"/>
      <c r="R22" s="48"/>
      <c r="S22" s="45"/>
      <c r="T22" s="45"/>
      <c r="U22" s="45"/>
      <c r="V22" s="45"/>
      <c r="W22" s="45"/>
      <c r="X22" s="45"/>
      <c r="Y22" s="45"/>
      <c r="Z22" s="45"/>
      <c r="AA22" s="45"/>
      <c r="AB22" s="45"/>
    </row>
    <row r="23" spans="1:28">
      <c r="A23" s="45"/>
      <c r="B23" s="45"/>
      <c r="C23" s="48"/>
      <c r="D23" s="45"/>
      <c r="E23" s="45"/>
      <c r="F23" s="45"/>
      <c r="G23" s="45"/>
      <c r="H23" s="45"/>
      <c r="I23" s="45"/>
      <c r="J23" s="45"/>
      <c r="K23" s="45"/>
      <c r="L23" s="45"/>
      <c r="M23" s="45"/>
      <c r="P23" s="45"/>
      <c r="Q23" s="45"/>
      <c r="R23" s="48"/>
      <c r="S23" s="45"/>
      <c r="T23" s="45"/>
      <c r="U23" s="45"/>
      <c r="V23" s="45"/>
      <c r="W23" s="45"/>
      <c r="X23" s="45"/>
      <c r="Y23" s="45"/>
      <c r="Z23" s="45"/>
      <c r="AA23" s="45"/>
      <c r="AB23" s="45"/>
    </row>
    <row r="24" spans="1:28">
      <c r="A24" s="45"/>
      <c r="B24" s="45"/>
      <c r="C24" s="48"/>
      <c r="D24" s="45"/>
      <c r="E24" s="45"/>
      <c r="F24" s="45"/>
      <c r="G24" s="45"/>
      <c r="H24" s="45"/>
      <c r="I24" s="45"/>
      <c r="J24" s="45"/>
      <c r="K24" s="45"/>
      <c r="L24" s="45"/>
      <c r="M24" s="45"/>
      <c r="P24" s="45"/>
      <c r="Q24" s="45"/>
      <c r="R24" s="48"/>
      <c r="S24" s="45"/>
      <c r="T24" s="45"/>
      <c r="U24" s="45"/>
      <c r="V24" s="45"/>
      <c r="W24" s="45"/>
      <c r="X24" s="45"/>
      <c r="Y24" s="45"/>
      <c r="Z24" s="45"/>
      <c r="AA24" s="45"/>
      <c r="AB24" s="45"/>
    </row>
    <row r="25" spans="1:28">
      <c r="A25" s="45"/>
      <c r="B25" s="45"/>
      <c r="C25" s="48"/>
      <c r="D25" s="45"/>
      <c r="E25" s="45"/>
      <c r="F25" s="45"/>
      <c r="G25" s="45"/>
      <c r="H25" s="45"/>
      <c r="I25" s="45"/>
      <c r="J25" s="45"/>
      <c r="K25" s="45"/>
      <c r="L25" s="45"/>
      <c r="M25" s="45"/>
      <c r="P25" s="45"/>
      <c r="Q25" s="45"/>
      <c r="R25" s="48"/>
      <c r="S25" s="45"/>
      <c r="T25" s="45"/>
      <c r="U25" s="45"/>
      <c r="V25" s="45"/>
      <c r="W25" s="45"/>
      <c r="X25" s="45"/>
      <c r="Y25" s="45"/>
      <c r="Z25" s="45"/>
      <c r="AA25" s="45"/>
      <c r="AB25" s="45"/>
    </row>
    <row r="26" spans="1:28">
      <c r="A26" s="45"/>
      <c r="B26" s="45"/>
      <c r="C26" s="48"/>
      <c r="D26" s="45"/>
      <c r="E26" s="45"/>
      <c r="F26" s="45"/>
      <c r="G26" s="45"/>
      <c r="H26" s="45"/>
      <c r="I26" s="45"/>
      <c r="J26" s="45"/>
      <c r="K26" s="45"/>
      <c r="L26" s="45"/>
      <c r="M26" s="45"/>
      <c r="P26" s="45"/>
      <c r="Q26" s="45"/>
      <c r="R26" s="48"/>
      <c r="S26" s="45"/>
      <c r="T26" s="45"/>
      <c r="U26" s="45"/>
      <c r="V26" s="45"/>
      <c r="W26" s="45"/>
      <c r="X26" s="45"/>
      <c r="Y26" s="45"/>
      <c r="Z26" s="45"/>
      <c r="AA26" s="45"/>
      <c r="AB26" s="45"/>
    </row>
    <row r="27" spans="1:28">
      <c r="A27" s="45"/>
      <c r="B27" s="45"/>
      <c r="C27" s="48"/>
      <c r="D27" s="45"/>
      <c r="E27" s="45"/>
      <c r="F27" s="45"/>
      <c r="G27" s="45"/>
      <c r="H27" s="45"/>
      <c r="I27" s="45"/>
      <c r="J27" s="45"/>
      <c r="K27" s="45"/>
      <c r="L27" s="45"/>
      <c r="M27" s="45"/>
      <c r="P27" s="45"/>
      <c r="Q27" s="45"/>
      <c r="R27" s="48"/>
      <c r="S27" s="45"/>
      <c r="T27" s="45"/>
      <c r="U27" s="45"/>
      <c r="V27" s="45"/>
      <c r="W27" s="45"/>
      <c r="X27" s="45"/>
      <c r="Y27" s="45"/>
      <c r="Z27" s="45"/>
      <c r="AA27" s="45"/>
      <c r="AB27" s="45"/>
    </row>
    <row r="28" spans="1:28">
      <c r="A28" s="45"/>
      <c r="B28" s="45"/>
      <c r="C28" s="48"/>
      <c r="D28" s="45"/>
      <c r="E28" s="45"/>
      <c r="F28" s="45"/>
      <c r="G28" s="45"/>
      <c r="H28" s="45"/>
      <c r="I28" s="45"/>
      <c r="J28" s="45"/>
      <c r="K28" s="45"/>
      <c r="L28" s="45"/>
      <c r="M28" s="45"/>
      <c r="P28" s="45"/>
      <c r="Q28" s="45"/>
      <c r="R28" s="48"/>
      <c r="S28" s="45"/>
      <c r="T28" s="45"/>
      <c r="U28" s="45"/>
      <c r="V28" s="45"/>
      <c r="W28" s="45"/>
      <c r="X28" s="45"/>
      <c r="Y28" s="45"/>
      <c r="Z28" s="45"/>
      <c r="AA28" s="45"/>
      <c r="AB28" s="45"/>
    </row>
    <row r="29" spans="1:28">
      <c r="A29" s="45"/>
      <c r="B29" s="45"/>
      <c r="C29" s="48"/>
      <c r="D29" s="45"/>
      <c r="E29" s="45"/>
      <c r="F29" s="45"/>
      <c r="G29" s="45"/>
      <c r="H29" s="45"/>
      <c r="I29" s="45"/>
      <c r="J29" s="45"/>
      <c r="K29" s="45"/>
      <c r="L29" s="45"/>
      <c r="M29" s="45"/>
      <c r="P29" s="45"/>
      <c r="Q29" s="45"/>
      <c r="R29" s="48"/>
      <c r="S29" s="45"/>
      <c r="T29" s="45"/>
      <c r="U29" s="45"/>
      <c r="V29" s="45"/>
      <c r="W29" s="45"/>
      <c r="X29" s="45"/>
      <c r="Y29" s="45"/>
      <c r="Z29" s="45"/>
      <c r="AA29" s="45"/>
      <c r="AB29" s="45"/>
    </row>
    <row r="30" spans="1:28">
      <c r="A30" s="45"/>
      <c r="B30" s="45"/>
      <c r="C30" s="48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  <c r="Q30" s="45"/>
      <c r="R30" s="48"/>
      <c r="S30" s="45"/>
      <c r="T30" s="45"/>
      <c r="U30" s="45"/>
      <c r="V30" s="45"/>
      <c r="W30" s="45"/>
      <c r="X30" s="45"/>
      <c r="Y30" s="45"/>
      <c r="Z30" s="45"/>
      <c r="AA30" s="45"/>
      <c r="AB30" s="45"/>
    </row>
    <row r="31" spans="1:28">
      <c r="A31" s="45"/>
      <c r="B31" s="45"/>
      <c r="C31" s="48"/>
      <c r="D31" s="45"/>
      <c r="E31" s="45"/>
      <c r="F31" s="45"/>
      <c r="G31" s="45"/>
      <c r="H31" s="45"/>
      <c r="I31" s="45"/>
      <c r="J31" s="45"/>
      <c r="K31" s="45"/>
      <c r="L31" s="45"/>
      <c r="M31" s="45"/>
      <c r="P31" s="45"/>
      <c r="Q31" s="45"/>
      <c r="R31" s="48"/>
      <c r="S31" s="45"/>
      <c r="T31" s="45"/>
      <c r="U31" s="45"/>
      <c r="V31" s="45"/>
      <c r="W31" s="45"/>
      <c r="X31" s="45"/>
      <c r="Y31" s="45"/>
      <c r="Z31" s="45"/>
      <c r="AA31" s="45"/>
      <c r="AB31" s="45"/>
    </row>
    <row r="32" spans="1:28">
      <c r="A32" s="45"/>
      <c r="B32" s="45"/>
      <c r="C32" s="48"/>
      <c r="D32" s="45"/>
      <c r="E32" s="45"/>
      <c r="F32" s="45"/>
      <c r="G32" s="45"/>
      <c r="H32" s="45"/>
      <c r="I32" s="45"/>
      <c r="J32" s="45"/>
      <c r="K32" s="45"/>
      <c r="L32" s="45"/>
      <c r="M32" s="45"/>
      <c r="P32" s="45"/>
      <c r="Q32" s="45"/>
      <c r="R32" s="48"/>
      <c r="S32" s="45"/>
      <c r="T32" s="45"/>
      <c r="U32" s="45"/>
      <c r="V32" s="45"/>
      <c r="W32" s="45"/>
      <c r="X32" s="45"/>
      <c r="Y32" s="45"/>
      <c r="Z32" s="45"/>
      <c r="AA32" s="45"/>
      <c r="AB32" s="45"/>
    </row>
    <row r="33" spans="1:28">
      <c r="A33" s="45"/>
      <c r="B33" s="45"/>
      <c r="C33" s="48"/>
      <c r="D33" s="45"/>
      <c r="E33" s="45"/>
      <c r="F33" s="45"/>
      <c r="G33" s="45"/>
      <c r="H33" s="45"/>
      <c r="I33" s="45"/>
      <c r="J33" s="45"/>
      <c r="K33" s="45"/>
      <c r="L33" s="45"/>
      <c r="M33" s="45"/>
      <c r="P33" s="45"/>
      <c r="Q33" s="45"/>
      <c r="R33" s="48"/>
      <c r="S33" s="45"/>
      <c r="T33" s="45"/>
      <c r="U33" s="45"/>
      <c r="V33" s="45"/>
      <c r="W33" s="45"/>
      <c r="X33" s="45"/>
      <c r="Y33" s="45"/>
      <c r="Z33" s="45"/>
      <c r="AA33" s="45"/>
      <c r="AB33" s="45"/>
    </row>
    <row r="34" spans="1:28">
      <c r="A34" s="45"/>
      <c r="B34" s="45"/>
      <c r="C34" s="48"/>
      <c r="D34" s="45"/>
      <c r="E34" s="45"/>
      <c r="F34" s="45"/>
      <c r="G34" s="45"/>
      <c r="H34" s="45"/>
      <c r="I34" s="45"/>
      <c r="J34" s="45"/>
      <c r="K34" s="45"/>
      <c r="L34" s="45"/>
      <c r="M34" s="45"/>
      <c r="P34" s="45"/>
      <c r="Q34" s="45"/>
      <c r="R34" s="48"/>
      <c r="S34" s="45"/>
      <c r="T34" s="45"/>
      <c r="U34" s="45"/>
      <c r="V34" s="45"/>
      <c r="W34" s="45"/>
      <c r="X34" s="45"/>
      <c r="Y34" s="45"/>
      <c r="Z34" s="45"/>
      <c r="AA34" s="45"/>
      <c r="AB34" s="45"/>
    </row>
    <row r="35" spans="1:28">
      <c r="A35" s="45"/>
      <c r="B35" s="45"/>
      <c r="C35" s="48"/>
      <c r="D35" s="45"/>
      <c r="E35" s="45"/>
      <c r="F35" s="45"/>
      <c r="G35" s="45"/>
      <c r="H35" s="45"/>
      <c r="I35" s="45"/>
      <c r="J35" s="45"/>
      <c r="K35" s="45"/>
      <c r="L35" s="45"/>
      <c r="M35" s="45"/>
      <c r="P35" s="45"/>
      <c r="Q35" s="45"/>
      <c r="R35" s="48"/>
      <c r="S35" s="45"/>
      <c r="T35" s="45"/>
      <c r="U35" s="45"/>
      <c r="V35" s="45"/>
      <c r="W35" s="45"/>
      <c r="X35" s="45"/>
      <c r="Y35" s="45"/>
      <c r="Z35" s="45"/>
      <c r="AA35" s="45"/>
      <c r="AB35" s="45"/>
    </row>
    <row r="36" spans="1:28">
      <c r="A36" s="45"/>
      <c r="B36" s="45"/>
      <c r="C36" s="48"/>
      <c r="D36" s="45"/>
      <c r="E36" s="45"/>
      <c r="F36" s="45"/>
      <c r="G36" s="45"/>
      <c r="H36" s="45"/>
      <c r="I36" s="45"/>
      <c r="J36" s="45"/>
      <c r="K36" s="45"/>
      <c r="L36" s="45"/>
      <c r="M36" s="45"/>
      <c r="P36" s="45"/>
      <c r="Q36" s="45"/>
      <c r="R36" s="48"/>
      <c r="S36" s="45"/>
      <c r="T36" s="45"/>
      <c r="U36" s="45"/>
      <c r="V36" s="45"/>
      <c r="W36" s="45"/>
      <c r="X36" s="45"/>
      <c r="Y36" s="45"/>
      <c r="Z36" s="45"/>
      <c r="AA36" s="45"/>
      <c r="AB36" s="45"/>
    </row>
    <row r="37" spans="1:28">
      <c r="A37" s="45"/>
      <c r="B37" s="45"/>
      <c r="C37" s="48"/>
      <c r="D37" s="45"/>
      <c r="E37" s="45"/>
      <c r="F37" s="45"/>
      <c r="G37" s="45"/>
      <c r="H37" s="45"/>
      <c r="I37" s="45"/>
      <c r="J37" s="45"/>
      <c r="K37" s="45"/>
      <c r="L37" s="45"/>
      <c r="M37" s="45"/>
      <c r="P37" s="45"/>
      <c r="Q37" s="45"/>
      <c r="R37" s="48"/>
      <c r="S37" s="45"/>
      <c r="T37" s="45"/>
      <c r="U37" s="45"/>
      <c r="V37" s="45"/>
      <c r="W37" s="45"/>
      <c r="X37" s="45"/>
      <c r="Y37" s="45"/>
      <c r="Z37" s="45"/>
      <c r="AA37" s="45"/>
      <c r="AB37" s="45"/>
    </row>
    <row r="38" spans="1:28">
      <c r="A38" s="45"/>
      <c r="B38" s="45"/>
      <c r="C38" s="48"/>
      <c r="D38" s="45"/>
      <c r="E38" s="45"/>
      <c r="F38" s="45"/>
      <c r="G38" s="45"/>
      <c r="H38" s="45"/>
      <c r="I38" s="45"/>
      <c r="J38" s="45"/>
      <c r="K38" s="45"/>
      <c r="L38" s="45"/>
      <c r="M38" s="45"/>
      <c r="P38" s="45"/>
      <c r="Q38" s="45"/>
      <c r="R38" s="48"/>
      <c r="S38" s="45"/>
      <c r="T38" s="45"/>
      <c r="U38" s="45"/>
      <c r="V38" s="45"/>
      <c r="W38" s="45"/>
      <c r="X38" s="45"/>
      <c r="Y38" s="45"/>
      <c r="Z38" s="45"/>
      <c r="AA38" s="45"/>
      <c r="AB38" s="45"/>
    </row>
    <row r="39" spans="1:28">
      <c r="A39" s="45"/>
      <c r="B39" s="45"/>
      <c r="C39" s="48"/>
      <c r="D39" s="45"/>
      <c r="E39" s="45"/>
      <c r="F39" s="45"/>
      <c r="G39" s="45"/>
      <c r="H39" s="45"/>
      <c r="I39" s="45"/>
      <c r="J39" s="45"/>
      <c r="K39" s="45"/>
      <c r="L39" s="45"/>
      <c r="M39" s="45"/>
      <c r="P39" s="45"/>
      <c r="Q39" s="45"/>
      <c r="R39" s="48"/>
      <c r="S39" s="45"/>
      <c r="T39" s="45"/>
      <c r="U39" s="45"/>
      <c r="V39" s="45"/>
      <c r="W39" s="45"/>
      <c r="X39" s="45"/>
      <c r="Y39" s="45"/>
      <c r="Z39" s="45"/>
      <c r="AA39" s="45"/>
      <c r="AB39" s="45"/>
    </row>
    <row r="40" spans="1:28">
      <c r="A40" s="45"/>
      <c r="B40" s="45"/>
      <c r="C40" s="48"/>
      <c r="D40" s="45"/>
      <c r="E40" s="45"/>
      <c r="F40" s="45"/>
      <c r="G40" s="45"/>
      <c r="H40" s="45"/>
      <c r="I40" s="45"/>
      <c r="J40" s="45"/>
      <c r="K40" s="45"/>
      <c r="L40" s="45"/>
      <c r="M40" s="45"/>
      <c r="P40" s="45"/>
      <c r="Q40" s="45"/>
      <c r="R40" s="48"/>
      <c r="S40" s="45"/>
      <c r="T40" s="45"/>
      <c r="U40" s="45"/>
      <c r="V40" s="45"/>
      <c r="W40" s="45"/>
      <c r="X40" s="45"/>
      <c r="Y40" s="45"/>
      <c r="Z40" s="45"/>
      <c r="AA40" s="45"/>
      <c r="AB40" s="45"/>
    </row>
    <row r="41" spans="1:28">
      <c r="A41" s="45"/>
      <c r="B41" s="45"/>
      <c r="C41" s="48"/>
      <c r="D41" s="45"/>
      <c r="E41" s="45"/>
      <c r="F41" s="45"/>
      <c r="G41" s="45"/>
      <c r="H41" s="45"/>
      <c r="I41" s="45"/>
      <c r="J41" s="45"/>
      <c r="K41" s="45"/>
      <c r="L41" s="45"/>
      <c r="M41" s="45"/>
      <c r="P41" s="45"/>
      <c r="Q41" s="45"/>
      <c r="R41" s="48"/>
      <c r="S41" s="45"/>
      <c r="T41" s="45"/>
      <c r="U41" s="45"/>
      <c r="V41" s="45"/>
      <c r="W41" s="45"/>
      <c r="X41" s="45"/>
      <c r="Y41" s="45"/>
      <c r="Z41" s="45"/>
      <c r="AA41" s="45"/>
      <c r="AB41" s="45"/>
    </row>
    <row r="42" spans="1:28">
      <c r="A42" s="45"/>
      <c r="B42" s="45"/>
      <c r="C42" s="48"/>
      <c r="D42" s="45"/>
      <c r="E42" s="45"/>
      <c r="F42" s="45"/>
      <c r="G42" s="45"/>
      <c r="H42" s="45"/>
      <c r="I42" s="45"/>
      <c r="J42" s="45"/>
      <c r="K42" s="45"/>
      <c r="L42" s="45"/>
      <c r="M42" s="45"/>
      <c r="P42" s="45"/>
      <c r="Q42" s="45"/>
      <c r="R42" s="48"/>
      <c r="S42" s="45"/>
      <c r="T42" s="45"/>
      <c r="U42" s="45"/>
      <c r="V42" s="45"/>
      <c r="W42" s="45"/>
      <c r="X42" s="45"/>
      <c r="Y42" s="45"/>
      <c r="Z42" s="45"/>
      <c r="AA42" s="45"/>
      <c r="AB42" s="45"/>
    </row>
    <row r="43" spans="1:28">
      <c r="A43" s="45"/>
      <c r="B43" s="45"/>
      <c r="C43" s="48"/>
      <c r="D43" s="45"/>
      <c r="E43" s="45"/>
      <c r="F43" s="45"/>
      <c r="G43" s="45"/>
      <c r="H43" s="45"/>
      <c r="I43" s="45"/>
      <c r="J43" s="45"/>
      <c r="K43" s="45"/>
      <c r="L43" s="45"/>
      <c r="M43" s="45"/>
      <c r="P43" s="45"/>
      <c r="Q43" s="45"/>
      <c r="R43" s="48"/>
      <c r="S43" s="45"/>
      <c r="T43" s="45"/>
      <c r="U43" s="45"/>
      <c r="V43" s="45"/>
      <c r="W43" s="45"/>
      <c r="X43" s="45"/>
      <c r="Y43" s="45"/>
      <c r="Z43" s="45"/>
      <c r="AA43" s="45"/>
      <c r="AB43" s="45"/>
    </row>
    <row r="44" spans="1:28">
      <c r="A44" s="45"/>
      <c r="B44" s="45"/>
      <c r="C44" s="48"/>
      <c r="D44" s="45"/>
      <c r="E44" s="45"/>
      <c r="F44" s="45"/>
      <c r="G44" s="45"/>
      <c r="H44" s="45"/>
      <c r="I44" s="45"/>
      <c r="J44" s="45"/>
      <c r="K44" s="45"/>
      <c r="L44" s="45"/>
      <c r="M44" s="45"/>
      <c r="P44" s="45"/>
      <c r="Q44" s="45"/>
      <c r="R44" s="48"/>
      <c r="S44" s="45"/>
      <c r="T44" s="45"/>
      <c r="U44" s="45"/>
      <c r="V44" s="45"/>
      <c r="W44" s="45"/>
      <c r="X44" s="45"/>
      <c r="Y44" s="45"/>
      <c r="Z44" s="45"/>
      <c r="AA44" s="45"/>
      <c r="AB44" s="45"/>
    </row>
    <row r="45" spans="1:28">
      <c r="A45" s="45"/>
      <c r="B45" s="45"/>
      <c r="C45" s="48"/>
      <c r="D45" s="45"/>
      <c r="E45" s="45"/>
      <c r="F45" s="45"/>
      <c r="G45" s="45"/>
      <c r="H45" s="45"/>
      <c r="I45" s="45"/>
      <c r="J45" s="45"/>
      <c r="K45" s="45"/>
      <c r="L45" s="45"/>
      <c r="M45" s="45"/>
      <c r="P45" s="45"/>
      <c r="Q45" s="45"/>
      <c r="R45" s="48"/>
      <c r="S45" s="45"/>
      <c r="T45" s="45"/>
      <c r="U45" s="45"/>
      <c r="V45" s="45"/>
      <c r="W45" s="45"/>
      <c r="X45" s="45"/>
      <c r="Y45" s="45"/>
      <c r="Z45" s="45"/>
      <c r="AA45" s="45"/>
      <c r="AB45" s="45"/>
    </row>
    <row r="46" spans="1:28">
      <c r="A46" s="45"/>
      <c r="B46" s="45"/>
      <c r="C46" s="48"/>
      <c r="D46" s="45"/>
      <c r="E46" s="45"/>
      <c r="F46" s="45"/>
      <c r="G46" s="45"/>
      <c r="H46" s="45"/>
      <c r="I46" s="45"/>
      <c r="J46" s="45"/>
      <c r="K46" s="45"/>
      <c r="L46" s="45"/>
      <c r="M46" s="45"/>
      <c r="P46" s="45"/>
      <c r="Q46" s="45"/>
      <c r="R46" s="48"/>
      <c r="S46" s="45"/>
      <c r="T46" s="45"/>
      <c r="U46" s="45"/>
      <c r="V46" s="45"/>
      <c r="W46" s="45"/>
      <c r="X46" s="45"/>
      <c r="Y46" s="45"/>
      <c r="Z46" s="45"/>
      <c r="AA46" s="45"/>
      <c r="AB46" s="45"/>
    </row>
    <row r="47" spans="1:28">
      <c r="A47" s="45"/>
      <c r="B47" s="45"/>
      <c r="C47" s="48"/>
      <c r="D47" s="45"/>
      <c r="E47" s="45"/>
      <c r="F47" s="45"/>
      <c r="G47" s="45"/>
      <c r="H47" s="45"/>
      <c r="I47" s="45"/>
      <c r="J47" s="45"/>
      <c r="K47" s="45"/>
      <c r="L47" s="45"/>
      <c r="M47" s="45"/>
      <c r="P47" s="45"/>
      <c r="Q47" s="45"/>
      <c r="R47" s="48"/>
      <c r="S47" s="45"/>
      <c r="T47" s="45"/>
      <c r="U47" s="45"/>
      <c r="V47" s="45"/>
      <c r="W47" s="45"/>
      <c r="X47" s="45"/>
      <c r="Y47" s="45"/>
      <c r="Z47" s="45"/>
      <c r="AA47" s="45"/>
      <c r="AB47" s="45"/>
    </row>
    <row r="48" spans="1:28">
      <c r="A48" s="45"/>
      <c r="B48" s="45"/>
      <c r="C48" s="48"/>
      <c r="D48" s="45"/>
      <c r="E48" s="45"/>
      <c r="F48" s="45"/>
      <c r="G48" s="45"/>
      <c r="H48" s="45"/>
      <c r="I48" s="45"/>
      <c r="J48" s="45"/>
      <c r="K48" s="45"/>
      <c r="L48" s="45"/>
      <c r="M48" s="45"/>
      <c r="P48" s="45"/>
      <c r="Q48" s="45"/>
      <c r="R48" s="48"/>
      <c r="S48" s="45"/>
      <c r="T48" s="45"/>
      <c r="U48" s="45"/>
      <c r="V48" s="45"/>
      <c r="W48" s="45"/>
      <c r="X48" s="45"/>
      <c r="Y48" s="45"/>
      <c r="Z48" s="45"/>
      <c r="AA48" s="45"/>
      <c r="AB48" s="45"/>
    </row>
    <row r="49" spans="1:28">
      <c r="A49" s="45"/>
      <c r="B49" s="45"/>
      <c r="C49" s="48"/>
      <c r="D49" s="45"/>
      <c r="E49" s="45"/>
      <c r="F49" s="45"/>
      <c r="G49" s="45"/>
      <c r="H49" s="45"/>
      <c r="I49" s="45"/>
      <c r="J49" s="45"/>
      <c r="K49" s="45"/>
      <c r="L49" s="45"/>
      <c r="M49" s="45"/>
      <c r="P49" s="45"/>
      <c r="Q49" s="45"/>
      <c r="R49" s="48"/>
      <c r="S49" s="45"/>
      <c r="T49" s="45"/>
      <c r="U49" s="45"/>
      <c r="V49" s="45"/>
      <c r="W49" s="45"/>
      <c r="X49" s="45"/>
      <c r="Y49" s="45"/>
      <c r="Z49" s="45"/>
      <c r="AA49" s="45"/>
      <c r="AB49" s="45"/>
    </row>
    <row r="50" spans="1:28">
      <c r="A50" s="45"/>
      <c r="B50" s="45"/>
      <c r="C50" s="48"/>
      <c r="D50" s="45"/>
      <c r="E50" s="45"/>
      <c r="F50" s="45"/>
      <c r="G50" s="45"/>
      <c r="H50" s="45"/>
      <c r="I50" s="45"/>
      <c r="J50" s="45"/>
      <c r="K50" s="45"/>
      <c r="L50" s="45"/>
      <c r="M50" s="45"/>
      <c r="P50" s="45"/>
      <c r="Q50" s="45"/>
      <c r="R50" s="48"/>
      <c r="S50" s="45"/>
      <c r="T50" s="45"/>
      <c r="U50" s="45"/>
      <c r="V50" s="45"/>
      <c r="W50" s="45"/>
      <c r="X50" s="45"/>
      <c r="Y50" s="45"/>
      <c r="Z50" s="45"/>
      <c r="AA50" s="45"/>
      <c r="AB50" s="45"/>
    </row>
    <row r="51" spans="1:28">
      <c r="A51" s="45"/>
      <c r="B51" s="45"/>
      <c r="C51" s="48"/>
      <c r="D51" s="45"/>
      <c r="E51" s="45"/>
      <c r="F51" s="45"/>
      <c r="G51" s="45"/>
      <c r="H51" s="45"/>
      <c r="I51" s="45"/>
      <c r="J51" s="45"/>
      <c r="K51" s="45"/>
      <c r="L51" s="45"/>
      <c r="M51" s="45"/>
      <c r="P51" s="45"/>
      <c r="Q51" s="45"/>
      <c r="R51" s="48"/>
      <c r="S51" s="45"/>
      <c r="T51" s="45"/>
      <c r="U51" s="45"/>
      <c r="V51" s="45"/>
      <c r="W51" s="45"/>
      <c r="X51" s="45"/>
      <c r="Y51" s="45"/>
      <c r="Z51" s="45"/>
      <c r="AA51" s="45"/>
      <c r="AB51" s="45"/>
    </row>
    <row r="52" spans="1:28">
      <c r="A52" s="45"/>
      <c r="B52" s="45"/>
      <c r="C52" s="48"/>
      <c r="D52" s="45"/>
      <c r="E52" s="45"/>
      <c r="F52" s="45"/>
      <c r="G52" s="45"/>
      <c r="H52" s="45"/>
      <c r="I52" s="45"/>
      <c r="J52" s="45"/>
      <c r="K52" s="45"/>
      <c r="L52" s="45"/>
      <c r="M52" s="45"/>
      <c r="P52" s="45"/>
      <c r="Q52" s="45"/>
      <c r="R52" s="48"/>
      <c r="S52" s="45"/>
      <c r="T52" s="45"/>
      <c r="U52" s="45"/>
      <c r="V52" s="45"/>
      <c r="W52" s="45"/>
      <c r="X52" s="45"/>
      <c r="Y52" s="45"/>
      <c r="Z52" s="45"/>
      <c r="AA52" s="45"/>
      <c r="AB52" s="45"/>
    </row>
    <row r="53" ht="13.1" spans="1:28">
      <c r="A53" s="73" t="s">
        <v>178</v>
      </c>
      <c r="B53" s="45"/>
      <c r="C53" s="48"/>
      <c r="D53" s="45"/>
      <c r="E53" s="45"/>
      <c r="F53" s="45"/>
      <c r="G53" s="45"/>
      <c r="H53" s="45"/>
      <c r="I53" s="45"/>
      <c r="J53" s="45"/>
      <c r="K53" s="45"/>
      <c r="L53" s="45"/>
      <c r="M53" s="45"/>
      <c r="P53" s="73" t="s">
        <v>178</v>
      </c>
      <c r="Q53" s="45"/>
      <c r="R53" s="48"/>
      <c r="S53" s="45"/>
      <c r="T53" s="45"/>
      <c r="U53" s="45"/>
      <c r="V53" s="45"/>
      <c r="W53" s="45"/>
      <c r="X53" s="45"/>
      <c r="Y53" s="45"/>
      <c r="Z53" s="45"/>
      <c r="AA53" s="45"/>
      <c r="AB53" s="45"/>
    </row>
    <row r="54" ht="13.15" spans="1:28">
      <c r="A54" s="46" t="s">
        <v>196</v>
      </c>
      <c r="B54" s="45"/>
      <c r="C54" s="48"/>
      <c r="D54" s="45"/>
      <c r="E54" s="45"/>
      <c r="F54" s="45"/>
      <c r="G54" s="45"/>
      <c r="H54" s="45"/>
      <c r="I54" s="45"/>
      <c r="J54" s="45"/>
      <c r="K54" s="45"/>
      <c r="L54" s="45"/>
      <c r="M54" s="45"/>
      <c r="P54" s="46" t="s">
        <v>196</v>
      </c>
      <c r="Q54" s="45"/>
      <c r="R54" s="48"/>
      <c r="S54" s="45"/>
      <c r="T54" s="45"/>
      <c r="U54" s="45"/>
      <c r="V54" s="45"/>
      <c r="W54" s="45"/>
      <c r="X54" s="45"/>
      <c r="Y54" s="45"/>
      <c r="Z54" s="45"/>
      <c r="AA54" s="45"/>
      <c r="AB54" s="45"/>
    </row>
    <row r="55" ht="13.15" spans="1:28">
      <c r="A55" s="46" t="s">
        <v>197</v>
      </c>
      <c r="B55" s="45"/>
      <c r="C55" s="48"/>
      <c r="D55" s="45"/>
      <c r="E55" s="45"/>
      <c r="F55" s="45"/>
      <c r="G55" s="45"/>
      <c r="H55" s="45"/>
      <c r="I55" s="45"/>
      <c r="J55" s="45"/>
      <c r="K55" s="45"/>
      <c r="L55" s="45"/>
      <c r="M55" s="45"/>
      <c r="P55" s="46" t="s">
        <v>197</v>
      </c>
      <c r="Q55" s="45"/>
      <c r="R55" s="48"/>
      <c r="S55" s="45"/>
      <c r="T55" s="45"/>
      <c r="U55" s="45"/>
      <c r="V55" s="45"/>
      <c r="W55" s="45"/>
      <c r="X55" s="45"/>
      <c r="Y55" s="45"/>
      <c r="Z55" s="45"/>
      <c r="AA55" s="45"/>
      <c r="AB55" s="45"/>
    </row>
    <row r="56" spans="1:28">
      <c r="A56" s="171" t="s">
        <v>198</v>
      </c>
      <c r="B56" s="45"/>
      <c r="C56" s="48"/>
      <c r="D56" s="45"/>
      <c r="E56" s="45"/>
      <c r="F56" s="45"/>
      <c r="G56" s="45"/>
      <c r="H56" s="45"/>
      <c r="I56" s="45"/>
      <c r="J56" s="45"/>
      <c r="K56" s="45"/>
      <c r="L56" s="45"/>
      <c r="M56" s="45"/>
      <c r="P56" s="171" t="s">
        <v>198</v>
      </c>
      <c r="Q56" s="45"/>
      <c r="R56" s="48"/>
      <c r="S56" s="45"/>
      <c r="T56" s="45"/>
      <c r="U56" s="45"/>
      <c r="V56" s="45"/>
      <c r="W56" s="45"/>
      <c r="X56" s="45"/>
      <c r="Y56" s="45"/>
      <c r="Z56" s="45"/>
      <c r="AA56" s="45"/>
      <c r="AB56" s="45"/>
    </row>
    <row r="57" ht="13.15" spans="1:28">
      <c r="A57" s="46" t="s">
        <v>199</v>
      </c>
      <c r="B57" s="45"/>
      <c r="C57" s="48"/>
      <c r="D57" s="45"/>
      <c r="E57" s="45"/>
      <c r="F57" s="45"/>
      <c r="G57" s="45"/>
      <c r="H57" s="45"/>
      <c r="I57" s="45"/>
      <c r="J57" s="45"/>
      <c r="K57" s="45"/>
      <c r="L57" s="45"/>
      <c r="M57" s="45"/>
      <c r="P57" s="46" t="s">
        <v>199</v>
      </c>
      <c r="Q57" s="45"/>
      <c r="R57" s="48"/>
      <c r="S57" s="45"/>
      <c r="T57" s="45"/>
      <c r="U57" s="45"/>
      <c r="V57" s="45"/>
      <c r="W57" s="45"/>
      <c r="X57" s="45"/>
      <c r="Y57" s="45"/>
      <c r="Z57" s="45"/>
      <c r="AA57" s="45"/>
      <c r="AB57" s="45"/>
    </row>
    <row r="58" ht="13.15" spans="1:28">
      <c r="A58" s="46" t="s">
        <v>200</v>
      </c>
      <c r="B58" s="45"/>
      <c r="C58" s="48"/>
      <c r="D58" s="45"/>
      <c r="E58" s="45"/>
      <c r="F58" s="45"/>
      <c r="G58" s="45"/>
      <c r="H58" s="45"/>
      <c r="I58" s="45"/>
      <c r="J58" s="45"/>
      <c r="K58" s="45"/>
      <c r="L58" s="45"/>
      <c r="M58" s="45"/>
      <c r="P58" s="46" t="s">
        <v>200</v>
      </c>
      <c r="Q58" s="45"/>
      <c r="R58" s="48"/>
      <c r="S58" s="45"/>
      <c r="T58" s="45"/>
      <c r="U58" s="45"/>
      <c r="V58" s="45"/>
      <c r="W58" s="45"/>
      <c r="X58" s="45"/>
      <c r="Y58" s="45"/>
      <c r="Z58" s="45"/>
      <c r="AA58" s="45"/>
      <c r="AB58" s="45"/>
    </row>
    <row r="59" ht="13.15" spans="1:28">
      <c r="A59" s="46" t="s">
        <v>201</v>
      </c>
      <c r="B59" s="45"/>
      <c r="C59" s="48"/>
      <c r="D59" s="45"/>
      <c r="E59" s="45"/>
      <c r="F59" s="45"/>
      <c r="G59" s="45"/>
      <c r="H59" s="45"/>
      <c r="I59" s="45"/>
      <c r="J59" s="45"/>
      <c r="K59" s="45"/>
      <c r="L59" s="45"/>
      <c r="M59" s="45"/>
      <c r="P59" s="46" t="s">
        <v>201</v>
      </c>
      <c r="Q59" s="45"/>
      <c r="R59" s="48"/>
      <c r="S59" s="45"/>
      <c r="T59" s="45"/>
      <c r="U59" s="45"/>
      <c r="V59" s="45"/>
      <c r="W59" s="45"/>
      <c r="X59" s="45"/>
      <c r="Y59" s="45"/>
      <c r="Z59" s="45"/>
      <c r="AA59" s="45"/>
      <c r="AB59" s="45"/>
    </row>
    <row r="60" spans="1:28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</row>
    <row r="61" spans="1:28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</row>
  </sheetData>
  <mergeCells count="4">
    <mergeCell ref="G7:L7"/>
    <mergeCell ref="V7:AA7"/>
    <mergeCell ref="A1:M5"/>
    <mergeCell ref="P1:AB5"/>
  </mergeCells>
  <printOptions horizontalCentered="1" verticalCentered="1"/>
  <pageMargins left="0.7" right="0.7" top="0.5" bottom="0.5" header="0.011805556" footer="0.011805556"/>
  <pageSetup paperSize="1" orientation="landscape" horizontalDpi="300" verticalDpi="3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4"/>
  <sheetViews>
    <sheetView workbookViewId="0">
      <selection activeCell="S14" sqref="S14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3" customWidth="1"/>
    <col min="4" max="4" width="12.3362831858407" style="43" customWidth="1"/>
    <col min="5" max="5" width="10.3362831858407" style="43" customWidth="1"/>
    <col min="6" max="6" width="12.5575221238938" style="43" customWidth="1"/>
    <col min="7" max="7" width="11.5575221238938" style="43" customWidth="1"/>
    <col min="8" max="8" width="16.5575221238938" style="43" customWidth="1"/>
    <col min="9" max="9" width="2.66371681415929" style="43" customWidth="1"/>
    <col min="10" max="11" width="8.88495575221239" style="43" customWidth="1"/>
    <col min="12" max="12" width="2.66371681415929" style="43" customWidth="1"/>
    <col min="13" max="13" width="14.3362831858407" style="43" customWidth="1"/>
    <col min="14" max="14" width="20.6637168141593" style="43" customWidth="1"/>
    <col min="15" max="15" width="12.3362831858407" style="43" customWidth="1"/>
    <col min="16" max="16" width="10.3362831858407" style="43" customWidth="1"/>
    <col min="17" max="17" width="12.5575221238938" style="43" customWidth="1"/>
    <col min="18" max="18" width="11.5575221238938" style="43" customWidth="1"/>
    <col min="19" max="19" width="16.5575221238938" style="43" customWidth="1"/>
    <col min="20" max="20" width="2.66371681415929" style="43" customWidth="1"/>
    <col min="21" max="21" width="9.55752212389381" style="43" customWidth="1"/>
    <col min="22" max="22" width="2.66371681415929" style="43" customWidth="1"/>
    <col min="23" max="16384" width="8.88495575221239" style="43"/>
  </cols>
  <sheetData>
    <row r="1" customHeight="1" spans="1:20">
      <c r="A1" s="7" t="s">
        <v>169</v>
      </c>
      <c r="B1" s="7"/>
      <c r="C1" s="7"/>
      <c r="D1" s="7"/>
      <c r="E1" s="7"/>
      <c r="F1" s="7"/>
      <c r="G1" s="7"/>
      <c r="H1" s="7"/>
      <c r="I1" s="7"/>
      <c r="L1" s="7" t="s">
        <v>202</v>
      </c>
      <c r="M1" s="7"/>
      <c r="N1" s="7"/>
      <c r="O1" s="7"/>
      <c r="P1" s="7"/>
      <c r="Q1" s="7"/>
      <c r="R1" s="7"/>
      <c r="S1" s="7"/>
      <c r="T1" s="7"/>
    </row>
    <row r="2" customHeight="1" spans="1:20">
      <c r="A2" s="7"/>
      <c r="B2" s="7"/>
      <c r="C2" s="7"/>
      <c r="D2" s="7"/>
      <c r="E2" s="7"/>
      <c r="F2" s="7"/>
      <c r="G2" s="7"/>
      <c r="H2" s="7"/>
      <c r="I2" s="7"/>
      <c r="L2" s="7"/>
      <c r="M2" s="7"/>
      <c r="N2" s="7"/>
      <c r="O2" s="7"/>
      <c r="P2" s="7"/>
      <c r="Q2" s="7"/>
      <c r="R2" s="7"/>
      <c r="S2" s="7"/>
      <c r="T2" s="7"/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L3" s="7"/>
      <c r="M3" s="7"/>
      <c r="N3" s="7"/>
      <c r="O3" s="7"/>
      <c r="P3" s="7"/>
      <c r="Q3" s="7"/>
      <c r="R3" s="7"/>
      <c r="S3" s="7"/>
      <c r="T3" s="7"/>
    </row>
    <row r="4" customHeight="1" spans="1:20">
      <c r="A4" s="7"/>
      <c r="B4" s="7"/>
      <c r="C4" s="7"/>
      <c r="D4" s="7"/>
      <c r="E4" s="7"/>
      <c r="F4" s="7"/>
      <c r="G4" s="7"/>
      <c r="H4" s="7"/>
      <c r="I4" s="7"/>
      <c r="L4" s="7"/>
      <c r="M4" s="7"/>
      <c r="N4" s="7"/>
      <c r="O4" s="7"/>
      <c r="P4" s="7"/>
      <c r="Q4" s="7"/>
      <c r="R4" s="7"/>
      <c r="S4" s="7"/>
      <c r="T4" s="7"/>
    </row>
    <row r="5" customHeight="1" spans="1:20">
      <c r="A5" s="7"/>
      <c r="B5" s="7"/>
      <c r="C5" s="7"/>
      <c r="D5" s="7"/>
      <c r="E5" s="7"/>
      <c r="F5" s="7"/>
      <c r="G5" s="7"/>
      <c r="H5" s="7"/>
      <c r="I5" s="7"/>
      <c r="L5" s="7"/>
      <c r="M5" s="7"/>
      <c r="N5" s="7"/>
      <c r="O5" s="7"/>
      <c r="P5" s="7"/>
      <c r="Q5" s="7"/>
      <c r="R5" s="7"/>
      <c r="S5" s="7"/>
      <c r="T5" s="7"/>
    </row>
    <row r="6" ht="13.85" spans="1:20">
      <c r="A6" s="45"/>
      <c r="B6" s="46"/>
      <c r="C6" s="46"/>
      <c r="D6" s="45"/>
      <c r="E6" s="45"/>
      <c r="F6" s="45"/>
      <c r="G6" s="45"/>
      <c r="H6" s="45"/>
      <c r="I6" s="45"/>
      <c r="L6" s="45"/>
      <c r="M6" s="46"/>
      <c r="N6" s="46"/>
      <c r="O6" s="45"/>
      <c r="P6" s="45"/>
      <c r="Q6" s="45"/>
      <c r="R6" s="45"/>
      <c r="S6" s="45"/>
      <c r="T6" s="45"/>
    </row>
    <row r="7" ht="26.25" customHeight="1" spans="1:20">
      <c r="A7" s="45"/>
      <c r="B7" s="116" t="s">
        <v>187</v>
      </c>
      <c r="C7" s="117" t="s">
        <v>12</v>
      </c>
      <c r="D7" s="118" t="s">
        <v>171</v>
      </c>
      <c r="E7" s="118" t="s">
        <v>174</v>
      </c>
      <c r="F7" s="118" t="s">
        <v>203</v>
      </c>
      <c r="G7" s="118" t="s">
        <v>204</v>
      </c>
      <c r="H7" s="119" t="s">
        <v>205</v>
      </c>
      <c r="I7" s="45"/>
      <c r="L7" s="45"/>
      <c r="M7" s="116" t="s">
        <v>187</v>
      </c>
      <c r="N7" s="117" t="s">
        <v>12</v>
      </c>
      <c r="O7" s="118" t="s">
        <v>171</v>
      </c>
      <c r="P7" s="118" t="s">
        <v>174</v>
      </c>
      <c r="Q7" s="118" t="s">
        <v>203</v>
      </c>
      <c r="R7" s="118" t="s">
        <v>204</v>
      </c>
      <c r="S7" s="119" t="s">
        <v>205</v>
      </c>
      <c r="T7" s="45"/>
    </row>
    <row r="8" spans="1:20">
      <c r="A8" s="45"/>
      <c r="B8" s="120">
        <f>'Call Performance Summary'!B12</f>
        <v>0</v>
      </c>
      <c r="C8" s="121">
        <f>'Call Performance Summary'!C12</f>
        <v>0</v>
      </c>
      <c r="D8" s="122">
        <f>'Call Performance Summary'!D12</f>
        <v>0</v>
      </c>
      <c r="E8" s="123">
        <f>'Call Performance Summary'!D12*'Call Performance Summary'!G12</f>
        <v>0</v>
      </c>
      <c r="F8" s="123">
        <f>E8*'Call Performance Summary'!J12</f>
        <v>0</v>
      </c>
      <c r="G8" s="124">
        <f t="shared" ref="G8:G13" si="0">IF(E8&gt;0,F8/E8,0)</f>
        <v>0</v>
      </c>
      <c r="H8" s="125">
        <f>CP_Calculations!H26</f>
        <v>0</v>
      </c>
      <c r="I8" s="45"/>
      <c r="L8" s="45"/>
      <c r="M8" s="120">
        <f>'Call Performance Summary'!O12</f>
        <v>0</v>
      </c>
      <c r="N8" s="121">
        <f>'Call Performance Summary'!P12</f>
        <v>0</v>
      </c>
      <c r="O8" s="122">
        <f>'Call Performance Summary'!Q12</f>
        <v>0</v>
      </c>
      <c r="P8" s="123">
        <f>'Call Performance Summary'!Q12*'Call Performance Summary'!T12</f>
        <v>0</v>
      </c>
      <c r="Q8" s="123">
        <f>P8*'Call Performance Summary'!W12</f>
        <v>0</v>
      </c>
      <c r="R8" s="124">
        <f t="shared" ref="R8:R13" si="1">IF(P8&gt;0,Q8/P8,0)</f>
        <v>0</v>
      </c>
      <c r="S8" s="125">
        <f>CP_Calculations!P26</f>
        <v>0</v>
      </c>
      <c r="T8" s="45"/>
    </row>
    <row r="9" spans="1:20">
      <c r="A9" s="45"/>
      <c r="B9" s="95">
        <f>'Call Performance Summary'!B13</f>
        <v>0</v>
      </c>
      <c r="C9" s="126">
        <f>'Call Performance Summary'!C13</f>
        <v>0</v>
      </c>
      <c r="D9" s="97">
        <f>'Call Performance Summary'!D13</f>
        <v>0</v>
      </c>
      <c r="E9" s="98">
        <f>'Call Performance Summary'!D13*'Call Performance Summary'!G13</f>
        <v>0</v>
      </c>
      <c r="F9" s="98">
        <f>E9*'Call Performance Summary'!J13</f>
        <v>0</v>
      </c>
      <c r="G9" s="127">
        <f t="shared" si="0"/>
        <v>0</v>
      </c>
      <c r="H9" s="128">
        <f>CP_Calculations!H27</f>
        <v>0</v>
      </c>
      <c r="I9" s="45"/>
      <c r="L9" s="45"/>
      <c r="M9" s="95">
        <f>'Call Performance Summary'!O13</f>
        <v>0</v>
      </c>
      <c r="N9" s="126">
        <f>'Call Performance Summary'!P13</f>
        <v>0</v>
      </c>
      <c r="O9" s="97">
        <f>'Call Performance Summary'!Q13</f>
        <v>0</v>
      </c>
      <c r="P9" s="98">
        <f>'Call Performance Summary'!Q13*'Call Performance Summary'!T13</f>
        <v>0</v>
      </c>
      <c r="Q9" s="98">
        <f>P9*'Call Performance Summary'!W13</f>
        <v>0</v>
      </c>
      <c r="R9" s="127">
        <f t="shared" si="1"/>
        <v>0</v>
      </c>
      <c r="S9" s="128">
        <f>CP_Calculations!P27</f>
        <v>0</v>
      </c>
      <c r="T9" s="45"/>
    </row>
    <row r="10" spans="1:20">
      <c r="A10" s="45"/>
      <c r="B10" s="129">
        <f>'Call Performance Summary'!B14</f>
        <v>0</v>
      </c>
      <c r="C10" s="130">
        <f>'Call Performance Summary'!C14</f>
        <v>0</v>
      </c>
      <c r="D10" s="131">
        <f>'Call Performance Summary'!D14</f>
        <v>0</v>
      </c>
      <c r="E10" s="132">
        <f>'Call Performance Summary'!D14*'Call Performance Summary'!G14</f>
        <v>0</v>
      </c>
      <c r="F10" s="132">
        <f>E10*'Call Performance Summary'!J14</f>
        <v>0</v>
      </c>
      <c r="G10" s="133">
        <f t="shared" si="0"/>
        <v>0</v>
      </c>
      <c r="H10" s="134">
        <f>CP_Calculations!H28</f>
        <v>0</v>
      </c>
      <c r="I10" s="45"/>
      <c r="L10" s="45"/>
      <c r="M10" s="129">
        <f>'Call Performance Summary'!O14</f>
        <v>0</v>
      </c>
      <c r="N10" s="130">
        <f>'Call Performance Summary'!P14</f>
        <v>0</v>
      </c>
      <c r="O10" s="131">
        <f>'Call Performance Summary'!Q14</f>
        <v>0</v>
      </c>
      <c r="P10" s="132">
        <f>'Call Performance Summary'!Q14*'Call Performance Summary'!T14</f>
        <v>0</v>
      </c>
      <c r="Q10" s="132">
        <f>P10*'Call Performance Summary'!W14</f>
        <v>0</v>
      </c>
      <c r="R10" s="133">
        <f t="shared" si="1"/>
        <v>0</v>
      </c>
      <c r="S10" s="134">
        <f>CP_Calculations!P28</f>
        <v>0</v>
      </c>
      <c r="T10" s="45"/>
    </row>
    <row r="11" spans="1:20">
      <c r="A11" s="45"/>
      <c r="B11" s="95">
        <f>'Call Performance Summary'!B15</f>
        <v>0</v>
      </c>
      <c r="C11" s="126">
        <f>'Call Performance Summary'!C15</f>
        <v>0</v>
      </c>
      <c r="D11" s="97">
        <f>'Call Performance Summary'!D15</f>
        <v>0</v>
      </c>
      <c r="E11" s="98">
        <f>'Call Performance Summary'!D15*'Call Performance Summary'!G15</f>
        <v>0</v>
      </c>
      <c r="F11" s="98">
        <f>E11*'Call Performance Summary'!J15</f>
        <v>0</v>
      </c>
      <c r="G11" s="127">
        <f t="shared" si="0"/>
        <v>0</v>
      </c>
      <c r="H11" s="128">
        <f>CP_Calculations!H29</f>
        <v>0</v>
      </c>
      <c r="I11" s="45"/>
      <c r="L11" s="45"/>
      <c r="M11" s="95">
        <f>'Call Performance Summary'!O15</f>
        <v>0</v>
      </c>
      <c r="N11" s="126">
        <f>'Call Performance Summary'!P15</f>
        <v>0</v>
      </c>
      <c r="O11" s="97">
        <f>'Call Performance Summary'!Q15</f>
        <v>0</v>
      </c>
      <c r="P11" s="98">
        <f>'Call Performance Summary'!Q15*'Call Performance Summary'!T15</f>
        <v>0</v>
      </c>
      <c r="Q11" s="98">
        <f>P11*'Call Performance Summary'!W15</f>
        <v>0</v>
      </c>
      <c r="R11" s="127">
        <f t="shared" si="1"/>
        <v>0</v>
      </c>
      <c r="S11" s="128">
        <f>CP_Calculations!P29</f>
        <v>0</v>
      </c>
      <c r="T11" s="45"/>
    </row>
    <row r="12" spans="1:20">
      <c r="A12" s="45"/>
      <c r="B12" s="129">
        <f>'Call Performance Summary'!B16</f>
        <v>0</v>
      </c>
      <c r="C12" s="130">
        <f>'Call Performance Summary'!C16</f>
        <v>0</v>
      </c>
      <c r="D12" s="131">
        <f>'Call Performance Summary'!D16</f>
        <v>0</v>
      </c>
      <c r="E12" s="132">
        <f>'Call Performance Summary'!D16*'Call Performance Summary'!G16</f>
        <v>0</v>
      </c>
      <c r="F12" s="132">
        <f>E12*'Call Performance Summary'!J16</f>
        <v>0</v>
      </c>
      <c r="G12" s="133">
        <f t="shared" si="0"/>
        <v>0</v>
      </c>
      <c r="H12" s="134">
        <f>CP_Calculations!H30</f>
        <v>0</v>
      </c>
      <c r="I12" s="45"/>
      <c r="L12" s="45"/>
      <c r="M12" s="129">
        <f>'Call Performance Summary'!O16</f>
        <v>0</v>
      </c>
      <c r="N12" s="130">
        <f>'Call Performance Summary'!P16</f>
        <v>0</v>
      </c>
      <c r="O12" s="131">
        <f>'Call Performance Summary'!Q16</f>
        <v>0</v>
      </c>
      <c r="P12" s="132">
        <f>'Call Performance Summary'!Q16*'Call Performance Summary'!T16</f>
        <v>0</v>
      </c>
      <c r="Q12" s="132">
        <f>P12*'Call Performance Summary'!W16</f>
        <v>0</v>
      </c>
      <c r="R12" s="133">
        <f t="shared" si="1"/>
        <v>0</v>
      </c>
      <c r="S12" s="134">
        <f>CP_Calculations!P30</f>
        <v>0</v>
      </c>
      <c r="T12" s="45"/>
    </row>
    <row r="13" ht="13.5" spans="1:20">
      <c r="A13" s="45"/>
      <c r="B13" s="108">
        <f>'Call Performance Summary'!B17</f>
        <v>0</v>
      </c>
      <c r="C13" s="135">
        <f>'Call Performance Summary'!C17</f>
        <v>0</v>
      </c>
      <c r="D13" s="110">
        <f>'Call Performance Summary'!D17</f>
        <v>0</v>
      </c>
      <c r="E13" s="111">
        <f>'Call Performance Summary'!D17*'Call Performance Summary'!G17</f>
        <v>0</v>
      </c>
      <c r="F13" s="111">
        <f>E13*'Call Performance Summary'!J17</f>
        <v>0</v>
      </c>
      <c r="G13" s="136">
        <f t="shared" si="0"/>
        <v>0</v>
      </c>
      <c r="H13" s="137">
        <f>CP_Calculations!H31</f>
        <v>0</v>
      </c>
      <c r="I13" s="45"/>
      <c r="L13" s="45"/>
      <c r="M13" s="108">
        <f>'Call Performance Summary'!O17</f>
        <v>0</v>
      </c>
      <c r="N13" s="135">
        <f>'Call Performance Summary'!P17</f>
        <v>0</v>
      </c>
      <c r="O13" s="110">
        <f>'Call Performance Summary'!Q17</f>
        <v>0</v>
      </c>
      <c r="P13" s="111">
        <f>'Call Performance Summary'!Q17*'Call Performance Summary'!T17</f>
        <v>0</v>
      </c>
      <c r="Q13" s="111">
        <f>P13*'Call Performance Summary'!W17</f>
        <v>0</v>
      </c>
      <c r="R13" s="136">
        <f t="shared" si="1"/>
        <v>0</v>
      </c>
      <c r="S13" s="137">
        <f>CP_Calculations!P31</f>
        <v>0</v>
      </c>
      <c r="T13" s="45"/>
    </row>
    <row r="14" spans="1:20">
      <c r="A14" s="45"/>
      <c r="B14" s="45"/>
      <c r="C14" s="45"/>
      <c r="D14" s="45"/>
      <c r="E14" s="45"/>
      <c r="F14" s="45"/>
      <c r="G14" s="45"/>
      <c r="H14" s="45"/>
      <c r="I14" s="45"/>
      <c r="L14" s="45"/>
      <c r="M14" s="45"/>
      <c r="N14" s="45"/>
      <c r="O14" s="45"/>
      <c r="P14" s="45"/>
      <c r="Q14" s="45"/>
      <c r="R14" s="45"/>
      <c r="S14" s="45"/>
      <c r="T14" s="45"/>
    </row>
    <row r="15" spans="1:20">
      <c r="A15" s="45"/>
      <c r="B15" s="45"/>
      <c r="C15" s="45"/>
      <c r="D15" s="45"/>
      <c r="E15" s="45"/>
      <c r="F15" s="45"/>
      <c r="G15" s="45"/>
      <c r="H15" s="45"/>
      <c r="I15" s="45"/>
      <c r="L15" s="45"/>
      <c r="M15" s="45"/>
      <c r="N15" s="45"/>
      <c r="O15" s="45"/>
      <c r="P15" s="45"/>
      <c r="Q15" s="45"/>
      <c r="R15" s="45"/>
      <c r="S15" s="45"/>
      <c r="T15" s="45"/>
    </row>
    <row r="16" spans="1:20">
      <c r="A16" s="45"/>
      <c r="B16" s="45"/>
      <c r="C16" s="45"/>
      <c r="D16" s="45"/>
      <c r="E16" s="45"/>
      <c r="F16" s="45"/>
      <c r="G16" s="45"/>
      <c r="H16" s="45"/>
      <c r="I16" s="45"/>
      <c r="L16" s="45"/>
      <c r="M16" s="45"/>
      <c r="N16" s="45"/>
      <c r="O16" s="45"/>
      <c r="P16" s="45"/>
      <c r="Q16" s="45"/>
      <c r="R16" s="45"/>
      <c r="S16" s="45"/>
      <c r="T16" s="45"/>
    </row>
    <row r="17" spans="1:20">
      <c r="A17" s="45"/>
      <c r="B17" s="45"/>
      <c r="C17" s="45"/>
      <c r="D17" s="45"/>
      <c r="E17" s="45"/>
      <c r="F17" s="45"/>
      <c r="G17" s="45"/>
      <c r="H17" s="45"/>
      <c r="I17" s="45"/>
      <c r="L17" s="45"/>
      <c r="M17" s="45"/>
      <c r="N17" s="45"/>
      <c r="O17" s="45"/>
      <c r="P17" s="45"/>
      <c r="Q17" s="45"/>
      <c r="R17" s="45"/>
      <c r="S17" s="45"/>
      <c r="T17" s="45"/>
    </row>
    <row r="18" spans="1:20">
      <c r="A18" s="45"/>
      <c r="B18" s="45"/>
      <c r="C18" s="45"/>
      <c r="D18" s="45"/>
      <c r="E18" s="45"/>
      <c r="F18" s="45"/>
      <c r="G18" s="45"/>
      <c r="H18" s="45"/>
      <c r="I18" s="45"/>
      <c r="L18" s="45"/>
      <c r="M18" s="45"/>
      <c r="N18" s="45"/>
      <c r="O18" s="45"/>
      <c r="P18" s="45"/>
      <c r="Q18" s="45"/>
      <c r="R18" s="45"/>
      <c r="S18" s="45"/>
      <c r="T18" s="45"/>
    </row>
    <row r="19" spans="1:20">
      <c r="A19" s="45"/>
      <c r="B19" s="45"/>
      <c r="C19" s="45"/>
      <c r="D19" s="45"/>
      <c r="E19" s="45"/>
      <c r="F19" s="45"/>
      <c r="G19" s="45"/>
      <c r="H19" s="45"/>
      <c r="I19" s="45"/>
      <c r="L19" s="45"/>
      <c r="M19" s="45"/>
      <c r="N19" s="45"/>
      <c r="O19" s="45"/>
      <c r="P19" s="45"/>
      <c r="Q19" s="45"/>
      <c r="R19" s="45"/>
      <c r="S19" s="45"/>
      <c r="T19" s="45"/>
    </row>
    <row r="20" spans="1:20">
      <c r="A20" s="45"/>
      <c r="B20" s="45"/>
      <c r="C20" s="45"/>
      <c r="D20" s="45"/>
      <c r="E20" s="45"/>
      <c r="F20" s="45"/>
      <c r="G20" s="45"/>
      <c r="H20" s="45"/>
      <c r="I20" s="45"/>
      <c r="L20" s="45"/>
      <c r="M20" s="45"/>
      <c r="N20" s="45"/>
      <c r="O20" s="45"/>
      <c r="P20" s="45"/>
      <c r="Q20" s="45"/>
      <c r="R20" s="45"/>
      <c r="S20" s="45"/>
      <c r="T20" s="45"/>
    </row>
    <row r="21" spans="1:20">
      <c r="A21" s="45"/>
      <c r="B21" s="45"/>
      <c r="C21" s="45"/>
      <c r="D21" s="45"/>
      <c r="E21" s="45"/>
      <c r="F21" s="45"/>
      <c r="G21" s="45"/>
      <c r="H21" s="45"/>
      <c r="I21" s="45"/>
      <c r="L21" s="45"/>
      <c r="M21" s="45"/>
      <c r="N21" s="45"/>
      <c r="O21" s="45"/>
      <c r="P21" s="45"/>
      <c r="Q21" s="45"/>
      <c r="R21" s="45"/>
      <c r="S21" s="45"/>
      <c r="T21" s="45"/>
    </row>
    <row r="22" spans="1:20">
      <c r="A22" s="45"/>
      <c r="B22" s="45"/>
      <c r="C22" s="45"/>
      <c r="D22" s="45"/>
      <c r="E22" s="45"/>
      <c r="F22" s="45"/>
      <c r="G22" s="45"/>
      <c r="H22" s="45"/>
      <c r="I22" s="45"/>
      <c r="L22" s="45"/>
      <c r="M22" s="45"/>
      <c r="N22" s="45"/>
      <c r="O22" s="45"/>
      <c r="P22" s="45"/>
      <c r="Q22" s="45"/>
      <c r="R22" s="45"/>
      <c r="S22" s="45"/>
      <c r="T22" s="45"/>
    </row>
    <row r="23" spans="1:20">
      <c r="A23" s="45"/>
      <c r="B23" s="45"/>
      <c r="C23" s="45"/>
      <c r="D23" s="45"/>
      <c r="E23" s="45"/>
      <c r="F23" s="45"/>
      <c r="G23" s="45"/>
      <c r="H23" s="45"/>
      <c r="I23" s="45"/>
      <c r="L23" s="45"/>
      <c r="M23" s="45"/>
      <c r="N23" s="45"/>
      <c r="O23" s="45"/>
      <c r="P23" s="45"/>
      <c r="Q23" s="45"/>
      <c r="R23" s="45"/>
      <c r="S23" s="45"/>
      <c r="T23" s="45"/>
    </row>
    <row r="24" spans="1:20">
      <c r="A24" s="45"/>
      <c r="B24" s="45"/>
      <c r="C24" s="45"/>
      <c r="D24" s="45"/>
      <c r="E24" s="45"/>
      <c r="F24" s="45"/>
      <c r="G24" s="45"/>
      <c r="H24" s="45"/>
      <c r="I24" s="45"/>
      <c r="L24" s="45"/>
      <c r="M24" s="45"/>
      <c r="N24" s="45"/>
      <c r="O24" s="45"/>
      <c r="P24" s="45"/>
      <c r="Q24" s="45"/>
      <c r="R24" s="45"/>
      <c r="S24" s="45"/>
      <c r="T24" s="45"/>
    </row>
    <row r="25" spans="1:20">
      <c r="A25" s="45"/>
      <c r="B25" s="45"/>
      <c r="C25" s="45"/>
      <c r="D25" s="45"/>
      <c r="E25" s="45"/>
      <c r="F25" s="45"/>
      <c r="G25" s="45"/>
      <c r="H25" s="45"/>
      <c r="I25" s="45"/>
      <c r="L25" s="45"/>
      <c r="M25" s="45"/>
      <c r="N25" s="45"/>
      <c r="O25" s="45"/>
      <c r="P25" s="45"/>
      <c r="Q25" s="45"/>
      <c r="R25" s="45"/>
      <c r="S25" s="45"/>
      <c r="T25" s="45"/>
    </row>
    <row r="26" spans="1:20">
      <c r="A26" s="45"/>
      <c r="B26" s="45"/>
      <c r="C26" s="45"/>
      <c r="D26" s="45"/>
      <c r="E26" s="45"/>
      <c r="F26" s="45"/>
      <c r="G26" s="45"/>
      <c r="H26" s="45"/>
      <c r="I26" s="45"/>
      <c r="L26" s="45"/>
      <c r="M26" s="45"/>
      <c r="N26" s="45"/>
      <c r="O26" s="45"/>
      <c r="P26" s="45"/>
      <c r="Q26" s="45"/>
      <c r="R26" s="45"/>
      <c r="S26" s="45"/>
      <c r="T26" s="45"/>
    </row>
    <row r="27" spans="1:20">
      <c r="A27" s="45"/>
      <c r="B27" s="45"/>
      <c r="C27" s="45"/>
      <c r="D27" s="45"/>
      <c r="E27" s="45"/>
      <c r="F27" s="45"/>
      <c r="G27" s="45"/>
      <c r="H27" s="45"/>
      <c r="I27" s="45"/>
      <c r="L27" s="45"/>
      <c r="M27" s="45"/>
      <c r="N27" s="45"/>
      <c r="O27" s="45"/>
      <c r="P27" s="45"/>
      <c r="Q27" s="45"/>
      <c r="R27" s="45"/>
      <c r="S27" s="45"/>
      <c r="T27" s="45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L28" s="45"/>
      <c r="M28" s="45"/>
      <c r="N28" s="45"/>
      <c r="O28" s="45"/>
      <c r="P28" s="45"/>
      <c r="Q28" s="45"/>
      <c r="R28" s="45"/>
      <c r="S28" s="45"/>
      <c r="T28" s="45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L29" s="45"/>
      <c r="M29" s="45"/>
      <c r="N29" s="45"/>
      <c r="O29" s="45"/>
      <c r="P29" s="45"/>
      <c r="Q29" s="45"/>
      <c r="R29" s="45"/>
      <c r="S29" s="45"/>
      <c r="T29" s="45"/>
    </row>
    <row r="30" spans="1:20">
      <c r="A30" s="45"/>
      <c r="B30" s="45"/>
      <c r="C30" s="45"/>
      <c r="D30" s="45"/>
      <c r="E30" s="45"/>
      <c r="F30" s="45"/>
      <c r="G30" s="45"/>
      <c r="H30" s="45"/>
      <c r="I30" s="45"/>
      <c r="L30" s="45"/>
      <c r="M30" s="45"/>
      <c r="N30" s="45"/>
      <c r="O30" s="45"/>
      <c r="P30" s="45"/>
      <c r="Q30" s="45"/>
      <c r="R30" s="45"/>
      <c r="S30" s="45"/>
      <c r="T30" s="45"/>
    </row>
    <row r="31" ht="13.1" spans="1:20">
      <c r="A31" s="73"/>
      <c r="B31" s="45"/>
      <c r="C31" s="45"/>
      <c r="D31" s="45"/>
      <c r="E31" s="45"/>
      <c r="F31" s="45"/>
      <c r="G31" s="45"/>
      <c r="H31" s="45"/>
      <c r="I31" s="45"/>
      <c r="L31" s="73"/>
      <c r="M31" s="45"/>
      <c r="N31" s="45"/>
      <c r="O31" s="45"/>
      <c r="P31" s="45"/>
      <c r="Q31" s="45"/>
      <c r="R31" s="45"/>
      <c r="S31" s="45"/>
      <c r="T31" s="45"/>
    </row>
    <row r="32" spans="1:20">
      <c r="A32" s="45"/>
      <c r="B32" s="45"/>
      <c r="C32" s="45"/>
      <c r="D32" s="45"/>
      <c r="E32" s="45"/>
      <c r="F32" s="45"/>
      <c r="G32" s="45"/>
      <c r="H32" s="45"/>
      <c r="I32" s="45"/>
      <c r="L32" s="45"/>
      <c r="M32" s="45"/>
      <c r="N32" s="45"/>
      <c r="O32" s="45"/>
      <c r="P32" s="45"/>
      <c r="Q32" s="45"/>
      <c r="R32" s="45"/>
      <c r="S32" s="45"/>
      <c r="T32" s="45"/>
    </row>
    <row r="33" spans="1:20">
      <c r="A33" s="45"/>
      <c r="B33" s="45"/>
      <c r="C33" s="45"/>
      <c r="D33" s="45"/>
      <c r="E33" s="45"/>
      <c r="F33" s="45"/>
      <c r="G33" s="45"/>
      <c r="H33" s="45"/>
      <c r="I33" s="45"/>
      <c r="L33" s="45"/>
      <c r="M33" s="45"/>
      <c r="N33" s="45"/>
      <c r="O33" s="45"/>
      <c r="P33" s="45"/>
      <c r="Q33" s="45"/>
      <c r="R33" s="45"/>
      <c r="S33" s="45"/>
      <c r="T33" s="45"/>
    </row>
    <row r="34" spans="1:20">
      <c r="A34" s="45"/>
      <c r="B34" s="45"/>
      <c r="C34" s="45"/>
      <c r="D34" s="45"/>
      <c r="E34" s="45"/>
      <c r="F34" s="45"/>
      <c r="G34" s="45"/>
      <c r="H34" s="45"/>
      <c r="I34" s="45"/>
      <c r="L34" s="45"/>
      <c r="M34" s="45"/>
      <c r="N34" s="45"/>
      <c r="O34" s="45"/>
      <c r="P34" s="45"/>
      <c r="Q34" s="45"/>
      <c r="R34" s="45"/>
      <c r="S34" s="45"/>
      <c r="T34" s="45"/>
    </row>
    <row r="35" spans="1:20">
      <c r="A35" s="45"/>
      <c r="B35" s="45"/>
      <c r="C35" s="45"/>
      <c r="D35" s="45"/>
      <c r="E35" s="45"/>
      <c r="F35" s="45"/>
      <c r="G35" s="45"/>
      <c r="H35" s="45"/>
      <c r="I35" s="45"/>
      <c r="L35" s="45"/>
      <c r="M35" s="45"/>
      <c r="N35" s="45"/>
      <c r="O35" s="45"/>
      <c r="P35" s="45"/>
      <c r="Q35" s="45"/>
      <c r="R35" s="45"/>
      <c r="S35" s="45"/>
      <c r="T35" s="45"/>
    </row>
    <row r="36" ht="13.1" spans="1:20">
      <c r="A36" s="73" t="s">
        <v>178</v>
      </c>
      <c r="B36" s="45"/>
      <c r="C36" s="45"/>
      <c r="D36" s="45"/>
      <c r="E36" s="45"/>
      <c r="F36" s="45"/>
      <c r="G36" s="45"/>
      <c r="H36" s="45"/>
      <c r="I36" s="45"/>
      <c r="L36" s="73" t="s">
        <v>178</v>
      </c>
      <c r="M36" s="45"/>
      <c r="N36" s="45"/>
      <c r="O36" s="45"/>
      <c r="P36" s="45"/>
      <c r="Q36" s="45"/>
      <c r="R36" s="45"/>
      <c r="S36" s="45"/>
      <c r="T36" s="45"/>
    </row>
    <row r="37" ht="13.15" spans="1:20">
      <c r="A37" s="46" t="s">
        <v>206</v>
      </c>
      <c r="B37" s="45"/>
      <c r="C37" s="45"/>
      <c r="D37" s="45"/>
      <c r="E37" s="45"/>
      <c r="F37" s="45"/>
      <c r="G37" s="45"/>
      <c r="H37" s="45"/>
      <c r="I37" s="45"/>
      <c r="L37" s="46" t="s">
        <v>206</v>
      </c>
      <c r="M37" s="45"/>
      <c r="N37" s="45"/>
      <c r="O37" s="45"/>
      <c r="P37" s="45"/>
      <c r="Q37" s="45"/>
      <c r="R37" s="45"/>
      <c r="S37" s="45"/>
      <c r="T37" s="45"/>
    </row>
    <row r="38" ht="13.15" spans="1:20">
      <c r="A38" s="46" t="s">
        <v>207</v>
      </c>
      <c r="B38" s="45"/>
      <c r="C38" s="45"/>
      <c r="D38" s="45"/>
      <c r="E38" s="45"/>
      <c r="F38" s="45"/>
      <c r="G38" s="45"/>
      <c r="H38" s="45"/>
      <c r="I38" s="45"/>
      <c r="L38" s="46" t="s">
        <v>207</v>
      </c>
      <c r="M38" s="45"/>
      <c r="N38" s="45"/>
      <c r="O38" s="45"/>
      <c r="P38" s="45"/>
      <c r="Q38" s="45"/>
      <c r="R38" s="45"/>
      <c r="S38" s="45"/>
      <c r="T38" s="45"/>
    </row>
    <row r="39" ht="13.15" spans="1:20">
      <c r="A39" s="46" t="s">
        <v>208</v>
      </c>
      <c r="B39" s="45"/>
      <c r="C39" s="45"/>
      <c r="D39" s="45"/>
      <c r="E39" s="45"/>
      <c r="F39" s="45"/>
      <c r="G39" s="45"/>
      <c r="H39" s="45"/>
      <c r="I39" s="45"/>
      <c r="L39" s="46" t="s">
        <v>208</v>
      </c>
      <c r="M39" s="45"/>
      <c r="N39" s="45"/>
      <c r="O39" s="45"/>
      <c r="P39" s="45"/>
      <c r="Q39" s="45"/>
      <c r="R39" s="45"/>
      <c r="S39" s="45"/>
      <c r="T39" s="45"/>
    </row>
    <row r="40" spans="1:20">
      <c r="A40" s="45"/>
      <c r="B40" s="45"/>
      <c r="C40" s="45"/>
      <c r="D40" s="45"/>
      <c r="E40" s="45"/>
      <c r="F40" s="45"/>
      <c r="G40" s="45"/>
      <c r="H40" s="45"/>
      <c r="I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0">
      <c r="A41" s="45"/>
      <c r="B41" s="45"/>
      <c r="C41" s="45"/>
      <c r="D41" s="45"/>
      <c r="E41" s="45"/>
      <c r="F41" s="45"/>
      <c r="G41" s="45"/>
      <c r="H41" s="45"/>
      <c r="I41" s="45"/>
      <c r="L41" s="45"/>
      <c r="M41" s="45"/>
      <c r="N41" s="45"/>
      <c r="O41" s="45"/>
      <c r="P41" s="45"/>
      <c r="Q41" s="45"/>
      <c r="R41" s="45"/>
      <c r="S41" s="45"/>
      <c r="T41" s="45"/>
    </row>
    <row r="42" ht="13.15" spans="1:20">
      <c r="A42" s="45"/>
      <c r="B42" s="46" t="s">
        <v>209</v>
      </c>
      <c r="C42" s="45"/>
      <c r="D42" s="45"/>
      <c r="E42" s="46" t="s">
        <v>210</v>
      </c>
      <c r="F42" s="45"/>
      <c r="G42" s="45"/>
      <c r="H42" s="45"/>
      <c r="I42" s="45"/>
      <c r="L42" s="45"/>
      <c r="M42" s="46" t="s">
        <v>209</v>
      </c>
      <c r="N42" s="45"/>
      <c r="O42" s="45"/>
      <c r="P42" s="46" t="s">
        <v>210</v>
      </c>
      <c r="Q42" s="45"/>
      <c r="R42" s="45"/>
      <c r="S42" s="45"/>
      <c r="T42" s="45"/>
    </row>
    <row r="43" ht="13.15" spans="1:20">
      <c r="A43" s="45"/>
      <c r="B43" s="46" t="s">
        <v>211</v>
      </c>
      <c r="C43" s="45"/>
      <c r="D43" s="45"/>
      <c r="E43" s="46" t="s">
        <v>212</v>
      </c>
      <c r="F43" s="45"/>
      <c r="G43" s="45"/>
      <c r="H43" s="45"/>
      <c r="I43" s="45"/>
      <c r="L43" s="45"/>
      <c r="M43" s="46" t="s">
        <v>211</v>
      </c>
      <c r="N43" s="45"/>
      <c r="O43" s="45"/>
      <c r="P43" s="46" t="s">
        <v>212</v>
      </c>
      <c r="Q43" s="45"/>
      <c r="R43" s="45"/>
      <c r="S43" s="45"/>
      <c r="T43" s="45"/>
    </row>
    <row r="44" spans="1:20">
      <c r="A44" s="45"/>
      <c r="B44" s="45"/>
      <c r="C44" s="45"/>
      <c r="D44" s="45"/>
      <c r="E44" s="45"/>
      <c r="F44" s="45"/>
      <c r="G44" s="45"/>
      <c r="H44" s="45"/>
      <c r="I44" s="45"/>
      <c r="L44" s="45"/>
      <c r="M44" s="45"/>
      <c r="N44" s="45"/>
      <c r="O44" s="45"/>
      <c r="P44" s="45"/>
      <c r="Q44" s="45"/>
      <c r="R44" s="45"/>
      <c r="S44" s="45"/>
      <c r="T44" s="45"/>
    </row>
  </sheetData>
  <mergeCells count="2">
    <mergeCell ref="A1:I5"/>
    <mergeCell ref="L1:T5"/>
  </mergeCells>
  <pageMargins left="0.7" right="0.7" top="0.75" bottom="0.75" header="0.511805555555556" footer="0.511805555555556"/>
  <pageSetup paperSize="1" orientation="landscape" horizontalDpi="3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A1" sqref="A1:I5"/>
    </sheetView>
  </sheetViews>
  <sheetFormatPr defaultColWidth="8.88495575221239" defaultRowHeight="12.75"/>
  <cols>
    <col min="1" max="1" width="2.66371681415929" style="43" customWidth="1"/>
    <col min="2" max="2" width="3.92035398230088" style="43" customWidth="1"/>
    <col min="3" max="3" width="20.6637168141593" style="43" customWidth="1"/>
    <col min="4" max="4" width="10.1061946902655" style="43" customWidth="1"/>
    <col min="5" max="5" width="15.3362831858407" style="43" customWidth="1"/>
    <col min="6" max="6" width="15.5575221238938" style="43" customWidth="1"/>
    <col min="7" max="7" width="13.6637168141593" style="43" customWidth="1"/>
    <col min="8" max="8" width="10.8849557522124" style="43" customWidth="1"/>
    <col min="9" max="9" width="2.33628318584071" style="43" customWidth="1"/>
    <col min="10" max="11" width="8.88495575221239" style="43" customWidth="1"/>
    <col min="12" max="12" width="9.55752212389381" style="43" customWidth="1"/>
    <col min="13" max="13" width="2.66371681415929" style="43" customWidth="1"/>
    <col min="14" max="16384" width="8.88495575221239" style="43"/>
  </cols>
  <sheetData>
    <row r="1" customHeight="1" spans="1:10">
      <c r="A1" s="7" t="s">
        <v>213</v>
      </c>
      <c r="B1" s="7"/>
      <c r="C1" s="7"/>
      <c r="D1" s="7"/>
      <c r="E1" s="7"/>
      <c r="F1" s="7"/>
      <c r="G1" s="7"/>
      <c r="H1" s="7"/>
      <c r="I1" s="7"/>
      <c r="J1" s="115"/>
    </row>
    <row r="2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7"/>
      <c r="B3" s="7"/>
      <c r="C3" s="7"/>
      <c r="D3" s="7"/>
      <c r="E3" s="7"/>
      <c r="F3" s="7"/>
      <c r="G3" s="7"/>
      <c r="H3" s="7"/>
      <c r="I3" s="7"/>
    </row>
    <row r="4" customHeight="1" spans="1:9">
      <c r="A4" s="7"/>
      <c r="B4" s="7"/>
      <c r="C4" s="7"/>
      <c r="D4" s="7"/>
      <c r="E4" s="7"/>
      <c r="F4" s="7"/>
      <c r="G4" s="7"/>
      <c r="H4" s="7"/>
      <c r="I4" s="7"/>
    </row>
    <row r="5" customHeight="1" spans="1:9">
      <c r="A5" s="7"/>
      <c r="B5" s="7"/>
      <c r="C5" s="7"/>
      <c r="D5" s="7"/>
      <c r="E5" s="7"/>
      <c r="F5" s="7"/>
      <c r="G5" s="7"/>
      <c r="H5" s="7"/>
      <c r="I5" s="7"/>
    </row>
    <row r="6" ht="13.85" spans="1:9">
      <c r="A6" s="45"/>
      <c r="B6" s="46"/>
      <c r="C6" s="46"/>
      <c r="D6" s="45"/>
      <c r="E6" s="45"/>
      <c r="F6" s="45"/>
      <c r="G6" s="45"/>
      <c r="H6" s="45"/>
      <c r="I6" s="45"/>
    </row>
    <row r="7" ht="26.25" customHeight="1" spans="1:9">
      <c r="A7" s="45"/>
      <c r="B7" s="84" t="s">
        <v>187</v>
      </c>
      <c r="C7" s="85" t="s">
        <v>214</v>
      </c>
      <c r="D7" s="86" t="s">
        <v>215</v>
      </c>
      <c r="E7" s="86" t="s">
        <v>216</v>
      </c>
      <c r="F7" s="86" t="s">
        <v>217</v>
      </c>
      <c r="G7" s="86" t="s">
        <v>218</v>
      </c>
      <c r="H7" s="87" t="s">
        <v>219</v>
      </c>
      <c r="I7" s="45"/>
    </row>
    <row r="8" spans="1:9">
      <c r="A8" s="45"/>
      <c r="B8" s="88">
        <f>'Call Performance Summary'!B12</f>
        <v>0</v>
      </c>
      <c r="C8" s="89">
        <f>'Call Performance Summary'!C12</f>
        <v>0</v>
      </c>
      <c r="D8" s="90">
        <v>0</v>
      </c>
      <c r="E8" s="91">
        <v>0</v>
      </c>
      <c r="F8" s="92">
        <v>0</v>
      </c>
      <c r="G8" s="93">
        <v>0</v>
      </c>
      <c r="H8" s="94">
        <v>0</v>
      </c>
      <c r="I8" s="45"/>
    </row>
    <row r="9" spans="1:9">
      <c r="A9" s="45"/>
      <c r="B9" s="95">
        <f>'Call Performance Summary'!B13</f>
        <v>0</v>
      </c>
      <c r="C9" s="96">
        <f>'Call Performance Summary'!C13</f>
        <v>0</v>
      </c>
      <c r="D9" s="97">
        <v>0</v>
      </c>
      <c r="E9" s="98">
        <v>0</v>
      </c>
      <c r="F9" s="99">
        <v>0</v>
      </c>
      <c r="G9" s="100">
        <v>0</v>
      </c>
      <c r="H9" s="101">
        <v>0</v>
      </c>
      <c r="I9" s="45"/>
    </row>
    <row r="10" spans="1:9">
      <c r="A10" s="45"/>
      <c r="B10" s="102">
        <f>'Call Performance Summary'!B14</f>
        <v>0</v>
      </c>
      <c r="C10" s="103">
        <f>'Call Performance Summary'!C14</f>
        <v>0</v>
      </c>
      <c r="D10" s="104">
        <v>0</v>
      </c>
      <c r="E10" s="105">
        <v>0</v>
      </c>
      <c r="F10" s="106">
        <v>0</v>
      </c>
      <c r="G10" s="93">
        <v>0</v>
      </c>
      <c r="H10" s="107">
        <v>0</v>
      </c>
      <c r="I10" s="45"/>
    </row>
    <row r="11" spans="1:9">
      <c r="A11" s="45"/>
      <c r="B11" s="95">
        <f>'Call Performance Summary'!B15</f>
        <v>0</v>
      </c>
      <c r="C11" s="96">
        <f>'Call Performance Summary'!C15</f>
        <v>0</v>
      </c>
      <c r="D11" s="97">
        <v>0</v>
      </c>
      <c r="E11" s="98">
        <v>0</v>
      </c>
      <c r="F11" s="99">
        <v>0</v>
      </c>
      <c r="G11" s="100">
        <v>0</v>
      </c>
      <c r="H11" s="101">
        <v>0</v>
      </c>
      <c r="I11" s="45"/>
    </row>
    <row r="12" spans="1:9">
      <c r="A12" s="45"/>
      <c r="B12" s="102">
        <f>'Call Performance Summary'!B16</f>
        <v>0</v>
      </c>
      <c r="C12" s="103">
        <f>'Call Performance Summary'!C16</f>
        <v>0</v>
      </c>
      <c r="D12" s="104">
        <v>0</v>
      </c>
      <c r="E12" s="105">
        <v>0</v>
      </c>
      <c r="F12" s="106">
        <v>0</v>
      </c>
      <c r="G12" s="93">
        <v>0</v>
      </c>
      <c r="H12" s="107">
        <v>0</v>
      </c>
      <c r="I12" s="45"/>
    </row>
    <row r="13" ht="13.5" spans="1:9">
      <c r="A13" s="45"/>
      <c r="B13" s="108">
        <f>'Call Performance Summary'!B17</f>
        <v>0</v>
      </c>
      <c r="C13" s="109">
        <f>'Call Performance Summary'!C17</f>
        <v>0</v>
      </c>
      <c r="D13" s="110">
        <v>0</v>
      </c>
      <c r="E13" s="111">
        <v>0</v>
      </c>
      <c r="F13" s="112">
        <v>0</v>
      </c>
      <c r="G13" s="113">
        <v>0</v>
      </c>
      <c r="H13" s="114">
        <v>0</v>
      </c>
      <c r="I13" s="45"/>
    </row>
    <row r="14" spans="1:9">
      <c r="A14" s="45"/>
      <c r="B14" s="45"/>
      <c r="C14" s="45"/>
      <c r="D14" s="45"/>
      <c r="E14" s="45"/>
      <c r="F14" s="45"/>
      <c r="G14" s="45"/>
      <c r="H14" s="45"/>
      <c r="I14" s="45"/>
    </row>
    <row r="15" spans="1:9">
      <c r="A15" s="45"/>
      <c r="B15" s="45"/>
      <c r="C15" s="45"/>
      <c r="D15" s="45"/>
      <c r="E15" s="45"/>
      <c r="F15" s="45"/>
      <c r="G15" s="45"/>
      <c r="H15" s="45"/>
      <c r="I15" s="45"/>
    </row>
    <row r="16" spans="1:9">
      <c r="A16" s="45"/>
      <c r="B16" s="45"/>
      <c r="C16" s="45"/>
      <c r="D16" s="45"/>
      <c r="E16" s="45"/>
      <c r="F16" s="45"/>
      <c r="G16" s="45"/>
      <c r="H16" s="45"/>
      <c r="I16" s="45"/>
    </row>
    <row r="17" spans="1:9">
      <c r="A17" s="45"/>
      <c r="B17" s="45"/>
      <c r="C17" s="45"/>
      <c r="D17" s="45"/>
      <c r="E17" s="45"/>
      <c r="F17" s="45"/>
      <c r="G17" s="45"/>
      <c r="H17" s="45"/>
      <c r="I17" s="45"/>
    </row>
    <row r="18" spans="1:9">
      <c r="A18" s="45"/>
      <c r="B18" s="45"/>
      <c r="C18" s="45"/>
      <c r="D18" s="45"/>
      <c r="E18" s="45"/>
      <c r="F18" s="45"/>
      <c r="G18" s="45"/>
      <c r="H18" s="45"/>
      <c r="I18" s="45"/>
    </row>
    <row r="19" spans="1:9">
      <c r="A19" s="45"/>
      <c r="B19" s="45"/>
      <c r="C19" s="45"/>
      <c r="D19" s="45"/>
      <c r="E19" s="45"/>
      <c r="F19" s="45"/>
      <c r="G19" s="45"/>
      <c r="H19" s="45"/>
      <c r="I19" s="45"/>
    </row>
    <row r="20" spans="1:9">
      <c r="A20" s="45"/>
      <c r="B20" s="45"/>
      <c r="C20" s="45"/>
      <c r="D20" s="45"/>
      <c r="E20" s="45"/>
      <c r="F20" s="45"/>
      <c r="G20" s="45"/>
      <c r="H20" s="45"/>
      <c r="I20" s="45"/>
    </row>
    <row r="21" spans="1:9">
      <c r="A21" s="45"/>
      <c r="B21" s="45"/>
      <c r="C21" s="45"/>
      <c r="D21" s="45"/>
      <c r="E21" s="45"/>
      <c r="F21" s="45"/>
      <c r="G21" s="45"/>
      <c r="H21" s="45"/>
      <c r="I21" s="45"/>
    </row>
    <row r="22" spans="1:9">
      <c r="A22" s="45"/>
      <c r="B22" s="45"/>
      <c r="C22" s="45"/>
      <c r="D22" s="45"/>
      <c r="E22" s="45"/>
      <c r="F22" s="45"/>
      <c r="G22" s="45"/>
      <c r="H22" s="45"/>
      <c r="I22" s="45"/>
    </row>
    <row r="23" spans="1:9">
      <c r="A23" s="45"/>
      <c r="B23" s="45"/>
      <c r="C23" s="45"/>
      <c r="D23" s="45"/>
      <c r="E23" s="45"/>
      <c r="F23" s="45"/>
      <c r="G23" s="45"/>
      <c r="H23" s="45"/>
      <c r="I23" s="45"/>
    </row>
    <row r="24" spans="1:9">
      <c r="A24" s="45"/>
      <c r="B24" s="45"/>
      <c r="C24" s="45"/>
      <c r="D24" s="45"/>
      <c r="E24" s="45"/>
      <c r="F24" s="45"/>
      <c r="G24" s="45"/>
      <c r="H24" s="45"/>
      <c r="I24" s="45"/>
    </row>
    <row r="25" spans="1:9">
      <c r="A25" s="45"/>
      <c r="B25" s="45"/>
      <c r="C25" s="45"/>
      <c r="D25" s="45"/>
      <c r="E25" s="45"/>
      <c r="F25" s="45"/>
      <c r="G25" s="45"/>
      <c r="H25" s="45"/>
      <c r="I25" s="45"/>
    </row>
    <row r="26" spans="1:9">
      <c r="A26" s="45"/>
      <c r="B26" s="45"/>
      <c r="C26" s="45"/>
      <c r="D26" s="45"/>
      <c r="E26" s="45"/>
      <c r="F26" s="45"/>
      <c r="G26" s="45"/>
      <c r="H26" s="45"/>
      <c r="I26" s="45"/>
    </row>
    <row r="27" spans="1:9">
      <c r="A27" s="45"/>
      <c r="B27" s="45"/>
      <c r="C27" s="45"/>
      <c r="D27" s="45"/>
      <c r="E27" s="45"/>
      <c r="F27" s="45"/>
      <c r="G27" s="45"/>
      <c r="H27" s="45"/>
      <c r="I27" s="45"/>
    </row>
    <row r="28" spans="1:9">
      <c r="A28" s="45"/>
      <c r="B28" s="45"/>
      <c r="C28" s="45"/>
      <c r="D28" s="45"/>
      <c r="E28" s="45"/>
      <c r="F28" s="45"/>
      <c r="G28" s="45"/>
      <c r="H28" s="45"/>
      <c r="I28" s="45"/>
    </row>
    <row r="29" spans="1:9">
      <c r="A29" s="45"/>
      <c r="B29" s="45"/>
      <c r="C29" s="45"/>
      <c r="D29" s="45"/>
      <c r="E29" s="45"/>
      <c r="F29" s="45"/>
      <c r="G29" s="45"/>
      <c r="H29" s="45"/>
      <c r="I29" s="45"/>
    </row>
    <row r="30" spans="1:9">
      <c r="A30" s="45"/>
      <c r="B30" s="45"/>
      <c r="C30" s="45"/>
      <c r="D30" s="45"/>
      <c r="E30" s="45"/>
      <c r="F30" s="45"/>
      <c r="G30" s="45"/>
      <c r="H30" s="45"/>
      <c r="I30" s="45"/>
    </row>
    <row r="31" ht="13.1" spans="1:9">
      <c r="A31" s="73"/>
      <c r="B31" s="45"/>
      <c r="C31" s="45"/>
      <c r="D31" s="45"/>
      <c r="E31" s="45"/>
      <c r="F31" s="45"/>
      <c r="G31" s="45"/>
      <c r="H31" s="45"/>
      <c r="I31" s="45"/>
    </row>
    <row r="32" spans="1:9">
      <c r="A32" s="45"/>
      <c r="B32" s="45"/>
      <c r="C32" s="45"/>
      <c r="D32" s="45"/>
      <c r="E32" s="45"/>
      <c r="F32" s="45"/>
      <c r="G32" s="45"/>
      <c r="H32" s="45"/>
      <c r="I32" s="45"/>
    </row>
    <row r="33" spans="1:9">
      <c r="A33" s="45"/>
      <c r="B33" s="45"/>
      <c r="C33" s="45"/>
      <c r="D33" s="45"/>
      <c r="E33" s="45"/>
      <c r="F33" s="45"/>
      <c r="G33" s="45"/>
      <c r="H33" s="45"/>
      <c r="I33" s="45"/>
    </row>
    <row r="34" spans="1:9">
      <c r="A34" s="45"/>
      <c r="B34" s="45"/>
      <c r="C34" s="45"/>
      <c r="D34" s="45"/>
      <c r="E34" s="45"/>
      <c r="F34" s="45"/>
      <c r="G34" s="45"/>
      <c r="H34" s="45"/>
      <c r="I34" s="45"/>
    </row>
    <row r="35" ht="13.1" spans="1:9">
      <c r="A35" s="73" t="s">
        <v>178</v>
      </c>
      <c r="B35" s="45"/>
      <c r="C35" s="45"/>
      <c r="D35" s="45"/>
      <c r="E35" s="45"/>
      <c r="F35" s="45"/>
      <c r="G35" s="45"/>
      <c r="H35" s="45"/>
      <c r="I35" s="45"/>
    </row>
    <row r="36" ht="13.15" spans="1:9">
      <c r="A36" s="46" t="s">
        <v>220</v>
      </c>
      <c r="B36" s="45"/>
      <c r="C36" s="45"/>
      <c r="D36" s="45"/>
      <c r="E36" s="45"/>
      <c r="F36" s="45"/>
      <c r="G36" s="45"/>
      <c r="H36" s="45"/>
      <c r="I36" s="45"/>
    </row>
    <row r="37" ht="13.15" spans="1:9">
      <c r="A37" s="46" t="s">
        <v>221</v>
      </c>
      <c r="B37" s="45"/>
      <c r="C37" s="45"/>
      <c r="D37" s="45"/>
      <c r="E37" s="45"/>
      <c r="F37" s="45"/>
      <c r="G37" s="45"/>
      <c r="H37" s="45"/>
      <c r="I37" s="45"/>
    </row>
    <row r="38" ht="13.15" spans="1:9">
      <c r="A38" s="46" t="s">
        <v>222</v>
      </c>
      <c r="B38" s="45"/>
      <c r="C38" s="45"/>
      <c r="D38" s="45"/>
      <c r="E38" s="45"/>
      <c r="F38" s="45"/>
      <c r="G38" s="45"/>
      <c r="H38" s="45"/>
      <c r="I38" s="45"/>
    </row>
    <row r="39" spans="1:9">
      <c r="A39" s="45"/>
      <c r="B39" s="45"/>
      <c r="C39" s="45"/>
      <c r="D39" s="45"/>
      <c r="E39" s="45"/>
      <c r="F39" s="45"/>
      <c r="G39" s="45"/>
      <c r="H39" s="45"/>
      <c r="I39" s="45"/>
    </row>
    <row r="40" spans="1:9">
      <c r="A40" s="45"/>
      <c r="B40" s="45"/>
      <c r="C40" s="45"/>
      <c r="D40" s="45"/>
      <c r="E40" s="45"/>
      <c r="F40" s="45"/>
      <c r="G40" s="45"/>
      <c r="H40" s="45"/>
      <c r="I40" s="45"/>
    </row>
    <row r="41" ht="13.15" spans="1:9">
      <c r="A41" s="45"/>
      <c r="B41" s="46" t="s">
        <v>209</v>
      </c>
      <c r="C41" s="45"/>
      <c r="D41" s="45"/>
      <c r="E41" s="46" t="s">
        <v>210</v>
      </c>
      <c r="F41" s="45"/>
      <c r="G41" s="45"/>
      <c r="H41" s="45"/>
      <c r="I41" s="45"/>
    </row>
    <row r="42" ht="13.15" spans="1:9">
      <c r="A42" s="45"/>
      <c r="B42" s="46" t="s">
        <v>223</v>
      </c>
      <c r="C42" s="45"/>
      <c r="D42" s="45"/>
      <c r="E42" s="46" t="s">
        <v>212</v>
      </c>
      <c r="F42" s="45"/>
      <c r="G42" s="45"/>
      <c r="H42" s="45"/>
      <c r="I42" s="45"/>
    </row>
    <row r="43" spans="1:9">
      <c r="A43" s="45"/>
      <c r="B43" s="45"/>
      <c r="C43" s="45"/>
      <c r="D43" s="45"/>
      <c r="E43" s="45"/>
      <c r="F43" s="45"/>
      <c r="G43" s="45"/>
      <c r="H43" s="45"/>
      <c r="I43" s="45"/>
    </row>
  </sheetData>
  <mergeCells count="1">
    <mergeCell ref="A1:I5"/>
  </mergeCells>
  <printOptions horizontalCentered="1" verticalCentered="1"/>
  <pageMargins left="0.7" right="0.7" top="0.5" bottom="0.5" header="0" footer="0"/>
  <pageSetup paperSize="1" orientation="landscape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73"/>
  <sheetViews>
    <sheetView workbookViewId="0">
      <selection activeCell="A1" sqref="A1:K5"/>
    </sheetView>
  </sheetViews>
  <sheetFormatPr defaultColWidth="8.88495575221239" defaultRowHeight="12.75"/>
  <cols>
    <col min="1" max="1" width="2.66371681415929" style="43" customWidth="1"/>
    <col min="2" max="2" width="12.3982300884956" style="43" customWidth="1"/>
    <col min="3" max="3" width="20.6637168141593" style="44" customWidth="1"/>
    <col min="4" max="4" width="10" style="44" customWidth="1"/>
    <col min="5" max="5" width="12" style="44" customWidth="1"/>
    <col min="6" max="6" width="6" style="43" customWidth="1"/>
    <col min="7" max="7" width="15.1061946902655" style="43" customWidth="1"/>
    <col min="8" max="8" width="13.8849557522124" style="43" customWidth="1"/>
    <col min="9" max="9" width="8.55752212389381" style="43" customWidth="1"/>
    <col min="10" max="10" width="11.6637168141593" style="43" customWidth="1"/>
    <col min="11" max="11" width="2.66371681415929" style="43" customWidth="1"/>
    <col min="12" max="13" width="8.88495575221239" style="43"/>
    <col min="14" max="14" width="2.66371681415929" style="43" customWidth="1"/>
    <col min="15" max="15" width="12.4424778761062" style="43" customWidth="1"/>
    <col min="16" max="16" width="20.6637168141593" style="44" customWidth="1"/>
    <col min="17" max="17" width="10" style="44" customWidth="1"/>
    <col min="18" max="18" width="12" style="44" customWidth="1"/>
    <col min="19" max="19" width="6" style="43" customWidth="1"/>
    <col min="20" max="20" width="15.1061946902655" style="43" customWidth="1"/>
    <col min="21" max="21" width="13.8849557522124" style="43" customWidth="1"/>
    <col min="22" max="22" width="8.55752212389381" style="43" customWidth="1"/>
    <col min="23" max="23" width="11.6637168141593" style="43" customWidth="1"/>
    <col min="24" max="24" width="2.66371681415929" style="43" customWidth="1"/>
    <col min="25" max="16384" width="8.88495575221239" style="43"/>
  </cols>
  <sheetData>
    <row r="1" customHeight="1" spans="1:24">
      <c r="A1" s="7" t="s">
        <v>224</v>
      </c>
      <c r="B1" s="7"/>
      <c r="C1" s="7"/>
      <c r="D1" s="7"/>
      <c r="E1" s="7"/>
      <c r="F1" s="7"/>
      <c r="G1" s="7"/>
      <c r="H1" s="7"/>
      <c r="I1" s="7"/>
      <c r="J1" s="7"/>
      <c r="K1" s="7"/>
      <c r="N1" s="7" t="s">
        <v>225</v>
      </c>
      <c r="O1" s="7"/>
      <c r="P1" s="7"/>
      <c r="Q1" s="7"/>
      <c r="R1" s="7"/>
      <c r="S1" s="7"/>
      <c r="T1" s="7"/>
      <c r="U1" s="7"/>
      <c r="V1" s="7"/>
      <c r="W1" s="7"/>
      <c r="X1" s="7"/>
    </row>
    <row r="2" customHeight="1" spans="1:24">
      <c r="A2" s="7"/>
      <c r="B2" s="7"/>
      <c r="C2" s="7"/>
      <c r="D2" s="7"/>
      <c r="E2" s="7"/>
      <c r="F2" s="7"/>
      <c r="G2" s="7"/>
      <c r="H2" s="7"/>
      <c r="I2" s="7"/>
      <c r="J2" s="7"/>
      <c r="K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customHeight="1" spans="1:2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customHeight="1" spans="1:2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customHeight="1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ht="13.85" spans="1:24">
      <c r="A6" s="45"/>
      <c r="B6" s="46"/>
      <c r="C6" s="47"/>
      <c r="D6" s="47"/>
      <c r="E6" s="47"/>
      <c r="F6" s="45"/>
      <c r="G6" s="45"/>
      <c r="H6" s="45"/>
      <c r="I6" s="45"/>
      <c r="J6" s="45"/>
      <c r="K6" s="45"/>
      <c r="N6" s="45"/>
      <c r="O6" s="46"/>
      <c r="P6" s="47"/>
      <c r="Q6" s="47"/>
      <c r="R6" s="47"/>
      <c r="S6" s="45"/>
      <c r="T6" s="45"/>
      <c r="U6" s="45"/>
      <c r="V6" s="45"/>
      <c r="W6" s="45"/>
      <c r="X6" s="45"/>
    </row>
    <row r="7" ht="13.5" spans="1:24">
      <c r="A7" s="45"/>
      <c r="B7" s="45"/>
      <c r="C7" s="48"/>
      <c r="D7" s="48"/>
      <c r="E7" s="48"/>
      <c r="F7" s="45"/>
      <c r="G7" s="49" t="s">
        <v>226</v>
      </c>
      <c r="H7" s="49"/>
      <c r="I7" s="49" t="s">
        <v>227</v>
      </c>
      <c r="J7" s="49"/>
      <c r="K7" s="45"/>
      <c r="N7" s="45"/>
      <c r="O7" s="45"/>
      <c r="P7" s="48"/>
      <c r="Q7" s="48"/>
      <c r="R7" s="48"/>
      <c r="S7" s="45"/>
      <c r="T7" s="49" t="s">
        <v>226</v>
      </c>
      <c r="U7" s="49"/>
      <c r="V7" s="49" t="s">
        <v>227</v>
      </c>
      <c r="W7" s="49"/>
      <c r="X7" s="45"/>
    </row>
    <row r="8" ht="26.25" spans="1:24">
      <c r="A8" s="45"/>
      <c r="B8" s="50" t="s">
        <v>187</v>
      </c>
      <c r="C8" s="51" t="s">
        <v>12</v>
      </c>
      <c r="D8" s="51" t="s">
        <v>228</v>
      </c>
      <c r="E8" s="51" t="s">
        <v>229</v>
      </c>
      <c r="F8" s="52" t="s">
        <v>230</v>
      </c>
      <c r="G8" s="52" t="s">
        <v>231</v>
      </c>
      <c r="H8" s="52" t="s">
        <v>232</v>
      </c>
      <c r="I8" s="52" t="s">
        <v>233</v>
      </c>
      <c r="J8" s="74" t="s">
        <v>234</v>
      </c>
      <c r="K8" s="45"/>
      <c r="N8" s="45"/>
      <c r="O8" s="50" t="s">
        <v>187</v>
      </c>
      <c r="P8" s="51" t="s">
        <v>12</v>
      </c>
      <c r="Q8" s="51" t="s">
        <v>228</v>
      </c>
      <c r="R8" s="51" t="s">
        <v>229</v>
      </c>
      <c r="S8" s="52" t="s">
        <v>230</v>
      </c>
      <c r="T8" s="52" t="s">
        <v>231</v>
      </c>
      <c r="U8" s="52" t="s">
        <v>232</v>
      </c>
      <c r="V8" s="52" t="s">
        <v>233</v>
      </c>
      <c r="W8" s="74" t="s">
        <v>234</v>
      </c>
      <c r="X8" s="45"/>
    </row>
    <row r="9" spans="1:24">
      <c r="A9" s="45"/>
      <c r="B9" s="53">
        <f>'Call Performance Summary'!B12</f>
        <v>0</v>
      </c>
      <c r="C9" s="54">
        <f>'Call Performance Summary'!C12</f>
        <v>0</v>
      </c>
      <c r="D9" s="55">
        <v>0</v>
      </c>
      <c r="E9" s="55">
        <v>0</v>
      </c>
      <c r="F9" s="56">
        <v>0</v>
      </c>
      <c r="G9" s="56">
        <v>0</v>
      </c>
      <c r="H9" s="57">
        <v>0</v>
      </c>
      <c r="I9" s="75">
        <v>0</v>
      </c>
      <c r="J9" s="76">
        <v>0</v>
      </c>
      <c r="K9" s="45"/>
      <c r="N9" s="45"/>
      <c r="O9" s="53">
        <f>'Call Performance Summary'!O12</f>
        <v>0</v>
      </c>
      <c r="P9" s="54">
        <f>'Call Performance Summary'!P12</f>
        <v>0</v>
      </c>
      <c r="Q9" s="55">
        <v>0</v>
      </c>
      <c r="R9" s="55">
        <v>0</v>
      </c>
      <c r="S9" s="56">
        <v>0</v>
      </c>
      <c r="T9" s="56">
        <v>0</v>
      </c>
      <c r="U9" s="57">
        <v>0</v>
      </c>
      <c r="V9" s="75">
        <v>0</v>
      </c>
      <c r="W9" s="76">
        <v>0</v>
      </c>
      <c r="X9" s="45"/>
    </row>
    <row r="10" spans="1:24">
      <c r="A10" s="45"/>
      <c r="B10" s="58">
        <f>'Call Performance Summary'!B13</f>
        <v>0</v>
      </c>
      <c r="C10" s="59">
        <f>'Call Performance Summary'!C13</f>
        <v>0</v>
      </c>
      <c r="D10" s="60">
        <v>0</v>
      </c>
      <c r="E10" s="60">
        <v>0</v>
      </c>
      <c r="F10" s="61">
        <v>0</v>
      </c>
      <c r="G10" s="61">
        <v>0</v>
      </c>
      <c r="H10" s="62">
        <v>0</v>
      </c>
      <c r="I10" s="77">
        <v>0</v>
      </c>
      <c r="J10" s="78">
        <v>0</v>
      </c>
      <c r="K10" s="45"/>
      <c r="N10" s="45"/>
      <c r="O10" s="58">
        <f>'Call Performance Summary'!O13</f>
        <v>0</v>
      </c>
      <c r="P10" s="59">
        <f>'Call Performance Summary'!P13</f>
        <v>0</v>
      </c>
      <c r="Q10" s="60">
        <v>0</v>
      </c>
      <c r="R10" s="60">
        <v>0</v>
      </c>
      <c r="S10" s="61">
        <v>0</v>
      </c>
      <c r="T10" s="61">
        <v>0</v>
      </c>
      <c r="U10" s="62">
        <v>0</v>
      </c>
      <c r="V10" s="77">
        <v>0</v>
      </c>
      <c r="W10" s="78">
        <v>0</v>
      </c>
      <c r="X10" s="45"/>
    </row>
    <row r="11" spans="1:24">
      <c r="A11" s="45"/>
      <c r="B11" s="63">
        <f>'Call Performance Summary'!B14</f>
        <v>0</v>
      </c>
      <c r="C11" s="64">
        <f>'Call Performance Summary'!C14</f>
        <v>0</v>
      </c>
      <c r="D11" s="65">
        <v>0</v>
      </c>
      <c r="E11" s="65">
        <v>0</v>
      </c>
      <c r="F11" s="66">
        <v>0</v>
      </c>
      <c r="G11" s="66">
        <v>0</v>
      </c>
      <c r="H11" s="67">
        <v>0</v>
      </c>
      <c r="I11" s="79">
        <v>0</v>
      </c>
      <c r="J11" s="80">
        <v>0</v>
      </c>
      <c r="K11" s="45"/>
      <c r="N11" s="45"/>
      <c r="O11" s="63">
        <f>'Call Performance Summary'!O14</f>
        <v>0</v>
      </c>
      <c r="P11" s="64">
        <f>'Call Performance Summary'!P14</f>
        <v>0</v>
      </c>
      <c r="Q11" s="65">
        <v>0</v>
      </c>
      <c r="R11" s="65">
        <v>0</v>
      </c>
      <c r="S11" s="66">
        <v>0</v>
      </c>
      <c r="T11" s="66">
        <v>0</v>
      </c>
      <c r="U11" s="67">
        <v>0</v>
      </c>
      <c r="V11" s="79">
        <v>0</v>
      </c>
      <c r="W11" s="80">
        <v>0</v>
      </c>
      <c r="X11" s="45"/>
    </row>
    <row r="12" spans="1:24">
      <c r="A12" s="45"/>
      <c r="B12" s="58">
        <f>'Call Performance Summary'!B15</f>
        <v>0</v>
      </c>
      <c r="C12" s="59">
        <f>'Call Performance Summary'!C15</f>
        <v>0</v>
      </c>
      <c r="D12" s="60">
        <v>0</v>
      </c>
      <c r="E12" s="60">
        <v>0</v>
      </c>
      <c r="F12" s="61">
        <v>0</v>
      </c>
      <c r="G12" s="61">
        <v>0</v>
      </c>
      <c r="H12" s="62">
        <v>0</v>
      </c>
      <c r="I12" s="77">
        <v>0</v>
      </c>
      <c r="J12" s="78">
        <v>0</v>
      </c>
      <c r="K12" s="45"/>
      <c r="N12" s="45"/>
      <c r="O12" s="58">
        <f>'Call Performance Summary'!O15</f>
        <v>0</v>
      </c>
      <c r="P12" s="59">
        <f>'Call Performance Summary'!P15</f>
        <v>0</v>
      </c>
      <c r="Q12" s="60">
        <v>0</v>
      </c>
      <c r="R12" s="60">
        <v>0</v>
      </c>
      <c r="S12" s="61">
        <v>0</v>
      </c>
      <c r="T12" s="61">
        <v>0</v>
      </c>
      <c r="U12" s="62">
        <v>0</v>
      </c>
      <c r="V12" s="77">
        <v>0</v>
      </c>
      <c r="W12" s="78">
        <v>0</v>
      </c>
      <c r="X12" s="45"/>
    </row>
    <row r="13" spans="1:24">
      <c r="A13" s="45"/>
      <c r="B13" s="63">
        <f>'Call Performance Summary'!B16</f>
        <v>0</v>
      </c>
      <c r="C13" s="64">
        <f>'Call Performance Summary'!C16</f>
        <v>0</v>
      </c>
      <c r="D13" s="65">
        <v>0</v>
      </c>
      <c r="E13" s="65">
        <v>0</v>
      </c>
      <c r="F13" s="66">
        <v>0</v>
      </c>
      <c r="G13" s="66">
        <v>0</v>
      </c>
      <c r="H13" s="67">
        <v>0</v>
      </c>
      <c r="I13" s="79">
        <v>0</v>
      </c>
      <c r="J13" s="80">
        <v>0</v>
      </c>
      <c r="K13" s="45"/>
      <c r="N13" s="45"/>
      <c r="O13" s="63">
        <f>'Call Performance Summary'!O16</f>
        <v>0</v>
      </c>
      <c r="P13" s="64">
        <f>'Call Performance Summary'!P16</f>
        <v>0</v>
      </c>
      <c r="Q13" s="65">
        <v>0</v>
      </c>
      <c r="R13" s="65">
        <v>0</v>
      </c>
      <c r="S13" s="66">
        <v>0</v>
      </c>
      <c r="T13" s="66">
        <v>0</v>
      </c>
      <c r="U13" s="67">
        <v>0</v>
      </c>
      <c r="V13" s="79">
        <v>0</v>
      </c>
      <c r="W13" s="80">
        <v>0</v>
      </c>
      <c r="X13" s="45"/>
    </row>
    <row r="14" ht="13.5" spans="1:24">
      <c r="A14" s="45"/>
      <c r="B14" s="68">
        <f>'Call Performance Summary'!B17</f>
        <v>0</v>
      </c>
      <c r="C14" s="69">
        <f>'Call Performance Summary'!C17</f>
        <v>0</v>
      </c>
      <c r="D14" s="70">
        <v>0</v>
      </c>
      <c r="E14" s="70">
        <v>0</v>
      </c>
      <c r="F14" s="71">
        <v>0</v>
      </c>
      <c r="G14" s="71">
        <v>0</v>
      </c>
      <c r="H14" s="72">
        <v>0</v>
      </c>
      <c r="I14" s="81">
        <v>0</v>
      </c>
      <c r="J14" s="82">
        <v>0</v>
      </c>
      <c r="K14" s="45"/>
      <c r="N14" s="45"/>
      <c r="O14" s="68">
        <f>'Call Performance Summary'!O17</f>
        <v>0</v>
      </c>
      <c r="P14" s="69">
        <f>'Call Performance Summary'!P17</f>
        <v>0</v>
      </c>
      <c r="Q14" s="70">
        <v>0</v>
      </c>
      <c r="R14" s="70">
        <v>0</v>
      </c>
      <c r="S14" s="71">
        <v>0</v>
      </c>
      <c r="T14" s="71">
        <v>0</v>
      </c>
      <c r="U14" s="72">
        <v>0</v>
      </c>
      <c r="V14" s="81">
        <v>0</v>
      </c>
      <c r="W14" s="82">
        <v>0</v>
      </c>
      <c r="X14" s="45"/>
    </row>
    <row r="15" spans="1:24">
      <c r="A15" s="45"/>
      <c r="B15" s="45"/>
      <c r="C15" s="48"/>
      <c r="D15" s="48"/>
      <c r="E15" s="48"/>
      <c r="F15" s="45"/>
      <c r="G15" s="45"/>
      <c r="H15" s="45"/>
      <c r="I15" s="83"/>
      <c r="J15" s="83"/>
      <c r="K15" s="45"/>
      <c r="N15" s="45"/>
      <c r="O15" s="45"/>
      <c r="P15" s="48"/>
      <c r="Q15" s="48"/>
      <c r="R15" s="48"/>
      <c r="S15" s="45"/>
      <c r="T15" s="45"/>
      <c r="U15" s="45"/>
      <c r="V15" s="83"/>
      <c r="W15" s="83"/>
      <c r="X15" s="45"/>
    </row>
    <row r="16" spans="1:24">
      <c r="A16" s="45"/>
      <c r="B16" s="45"/>
      <c r="C16" s="48"/>
      <c r="D16" s="48"/>
      <c r="E16" s="48"/>
      <c r="F16" s="45"/>
      <c r="G16" s="45"/>
      <c r="H16" s="45"/>
      <c r="I16" s="45"/>
      <c r="J16" s="45"/>
      <c r="K16" s="45"/>
      <c r="N16" s="45"/>
      <c r="O16" s="45"/>
      <c r="P16" s="48"/>
      <c r="Q16" s="48"/>
      <c r="R16" s="48"/>
      <c r="S16" s="45"/>
      <c r="T16" s="45"/>
      <c r="U16" s="45"/>
      <c r="V16" s="45"/>
      <c r="W16" s="45"/>
      <c r="X16" s="45"/>
    </row>
    <row r="17" spans="1:24">
      <c r="A17" s="45"/>
      <c r="B17" s="45"/>
      <c r="C17" s="48"/>
      <c r="D17" s="48"/>
      <c r="E17" s="48"/>
      <c r="F17" s="45"/>
      <c r="G17" s="45"/>
      <c r="H17" s="45"/>
      <c r="I17" s="45"/>
      <c r="J17" s="45"/>
      <c r="K17" s="45"/>
      <c r="N17" s="45"/>
      <c r="O17" s="45"/>
      <c r="P17" s="48"/>
      <c r="Q17" s="48"/>
      <c r="R17" s="48"/>
      <c r="S17" s="45"/>
      <c r="T17" s="45"/>
      <c r="U17" s="45"/>
      <c r="V17" s="45"/>
      <c r="W17" s="45"/>
      <c r="X17" s="45"/>
    </row>
    <row r="18" spans="1:24">
      <c r="A18" s="45"/>
      <c r="B18" s="45"/>
      <c r="C18" s="48"/>
      <c r="D18" s="48"/>
      <c r="E18" s="48"/>
      <c r="F18" s="45"/>
      <c r="G18" s="45"/>
      <c r="H18" s="45"/>
      <c r="I18" s="45"/>
      <c r="J18" s="45"/>
      <c r="K18" s="45"/>
      <c r="N18" s="45"/>
      <c r="O18" s="45"/>
      <c r="P18" s="48"/>
      <c r="Q18" s="48"/>
      <c r="R18" s="48"/>
      <c r="S18" s="45"/>
      <c r="T18" s="45"/>
      <c r="U18" s="45"/>
      <c r="V18" s="45"/>
      <c r="W18" s="45"/>
      <c r="X18" s="45"/>
    </row>
    <row r="19" spans="1:24">
      <c r="A19" s="45"/>
      <c r="B19" s="45"/>
      <c r="C19" s="48"/>
      <c r="D19" s="48"/>
      <c r="E19" s="48"/>
      <c r="F19" s="45"/>
      <c r="G19" s="45"/>
      <c r="H19" s="45"/>
      <c r="I19" s="45"/>
      <c r="J19" s="45"/>
      <c r="K19" s="45"/>
      <c r="N19" s="45"/>
      <c r="O19" s="45"/>
      <c r="P19" s="48"/>
      <c r="Q19" s="48"/>
      <c r="R19" s="48"/>
      <c r="S19" s="45"/>
      <c r="T19" s="45"/>
      <c r="U19" s="45"/>
      <c r="V19" s="45"/>
      <c r="W19" s="45"/>
      <c r="X19" s="45"/>
    </row>
    <row r="20" spans="1:24">
      <c r="A20" s="45"/>
      <c r="B20" s="45"/>
      <c r="C20" s="48"/>
      <c r="D20" s="48"/>
      <c r="E20" s="48"/>
      <c r="F20" s="45"/>
      <c r="G20" s="45"/>
      <c r="H20" s="45"/>
      <c r="I20" s="45"/>
      <c r="J20" s="45"/>
      <c r="K20" s="45"/>
      <c r="N20" s="45"/>
      <c r="O20" s="45"/>
      <c r="P20" s="48"/>
      <c r="Q20" s="48"/>
      <c r="R20" s="48"/>
      <c r="S20" s="45"/>
      <c r="T20" s="45"/>
      <c r="U20" s="45"/>
      <c r="V20" s="45"/>
      <c r="W20" s="45"/>
      <c r="X20" s="45"/>
    </row>
    <row r="21" spans="1:24">
      <c r="A21" s="45"/>
      <c r="B21" s="45"/>
      <c r="C21" s="48"/>
      <c r="D21" s="48"/>
      <c r="E21" s="48"/>
      <c r="F21" s="45"/>
      <c r="G21" s="45"/>
      <c r="H21" s="45"/>
      <c r="I21" s="45"/>
      <c r="J21" s="45"/>
      <c r="K21" s="45"/>
      <c r="N21" s="45"/>
      <c r="O21" s="45"/>
      <c r="P21" s="48"/>
      <c r="Q21" s="48"/>
      <c r="R21" s="48"/>
      <c r="S21" s="45"/>
      <c r="T21" s="45"/>
      <c r="U21" s="45"/>
      <c r="V21" s="45"/>
      <c r="W21" s="45"/>
      <c r="X21" s="45"/>
    </row>
    <row r="22" spans="1:24">
      <c r="A22" s="45"/>
      <c r="B22" s="45"/>
      <c r="C22" s="48"/>
      <c r="D22" s="48"/>
      <c r="E22" s="48"/>
      <c r="F22" s="45"/>
      <c r="G22" s="45"/>
      <c r="H22" s="45"/>
      <c r="I22" s="45"/>
      <c r="J22" s="45"/>
      <c r="K22" s="45"/>
      <c r="N22" s="45"/>
      <c r="O22" s="45"/>
      <c r="P22" s="48"/>
      <c r="Q22" s="48"/>
      <c r="R22" s="48"/>
      <c r="S22" s="45"/>
      <c r="T22" s="45"/>
      <c r="U22" s="45"/>
      <c r="V22" s="45"/>
      <c r="W22" s="45"/>
      <c r="X22" s="45"/>
    </row>
    <row r="23" spans="1:24">
      <c r="A23" s="45"/>
      <c r="B23" s="45"/>
      <c r="C23" s="48"/>
      <c r="D23" s="48"/>
      <c r="E23" s="48"/>
      <c r="F23" s="45"/>
      <c r="G23" s="45"/>
      <c r="H23" s="45"/>
      <c r="I23" s="45"/>
      <c r="J23" s="45"/>
      <c r="K23" s="45"/>
      <c r="N23" s="45"/>
      <c r="O23" s="45"/>
      <c r="P23" s="48"/>
      <c r="Q23" s="48"/>
      <c r="R23" s="48"/>
      <c r="S23" s="45"/>
      <c r="T23" s="45"/>
      <c r="U23" s="45"/>
      <c r="V23" s="45"/>
      <c r="W23" s="45"/>
      <c r="X23" s="45"/>
    </row>
    <row r="24" spans="1:24">
      <c r="A24" s="45"/>
      <c r="B24" s="45"/>
      <c r="C24" s="48"/>
      <c r="D24" s="48"/>
      <c r="E24" s="48"/>
      <c r="F24" s="45"/>
      <c r="G24" s="45"/>
      <c r="H24" s="45"/>
      <c r="I24" s="45"/>
      <c r="J24" s="45"/>
      <c r="K24" s="45"/>
      <c r="N24" s="45"/>
      <c r="O24" s="45"/>
      <c r="P24" s="48"/>
      <c r="Q24" s="48"/>
      <c r="R24" s="48"/>
      <c r="S24" s="45"/>
      <c r="T24" s="45"/>
      <c r="U24" s="45"/>
      <c r="V24" s="45"/>
      <c r="W24" s="45"/>
      <c r="X24" s="45"/>
    </row>
    <row r="25" spans="1:24">
      <c r="A25" s="45"/>
      <c r="B25" s="45"/>
      <c r="C25" s="48"/>
      <c r="D25" s="48"/>
      <c r="E25" s="48"/>
      <c r="F25" s="45"/>
      <c r="G25" s="45"/>
      <c r="H25" s="45"/>
      <c r="I25" s="45"/>
      <c r="J25" s="45"/>
      <c r="K25" s="45"/>
      <c r="N25" s="45"/>
      <c r="O25" s="45"/>
      <c r="P25" s="48"/>
      <c r="Q25" s="48"/>
      <c r="R25" s="48"/>
      <c r="S25" s="45"/>
      <c r="T25" s="45"/>
      <c r="U25" s="45"/>
      <c r="V25" s="45"/>
      <c r="W25" s="45"/>
      <c r="X25" s="45"/>
    </row>
    <row r="26" spans="1:24">
      <c r="A26" s="45"/>
      <c r="B26" s="45"/>
      <c r="C26" s="48"/>
      <c r="D26" s="48"/>
      <c r="E26" s="48"/>
      <c r="F26" s="45"/>
      <c r="G26" s="45"/>
      <c r="H26" s="45"/>
      <c r="I26" s="45"/>
      <c r="J26" s="45"/>
      <c r="K26" s="45"/>
      <c r="N26" s="45"/>
      <c r="O26" s="45"/>
      <c r="P26" s="48"/>
      <c r="Q26" s="48"/>
      <c r="R26" s="48"/>
      <c r="S26" s="45"/>
      <c r="T26" s="45"/>
      <c r="U26" s="45"/>
      <c r="V26" s="45"/>
      <c r="W26" s="45"/>
      <c r="X26" s="45"/>
    </row>
    <row r="27" spans="1:24">
      <c r="A27" s="45"/>
      <c r="B27" s="45"/>
      <c r="C27" s="48"/>
      <c r="D27" s="48"/>
      <c r="E27" s="48"/>
      <c r="F27" s="45"/>
      <c r="G27" s="45"/>
      <c r="H27" s="45"/>
      <c r="I27" s="45"/>
      <c r="J27" s="45"/>
      <c r="K27" s="45"/>
      <c r="N27" s="45"/>
      <c r="O27" s="45"/>
      <c r="P27" s="48"/>
      <c r="Q27" s="48"/>
      <c r="R27" s="48"/>
      <c r="S27" s="45"/>
      <c r="T27" s="45"/>
      <c r="U27" s="45"/>
      <c r="V27" s="45"/>
      <c r="W27" s="45"/>
      <c r="X27" s="45"/>
    </row>
    <row r="28" spans="1:24">
      <c r="A28" s="45"/>
      <c r="B28" s="45"/>
      <c r="C28" s="48"/>
      <c r="D28" s="48"/>
      <c r="E28" s="48"/>
      <c r="F28" s="45"/>
      <c r="G28" s="45"/>
      <c r="H28" s="45"/>
      <c r="I28" s="45"/>
      <c r="J28" s="45"/>
      <c r="K28" s="45"/>
      <c r="N28" s="45"/>
      <c r="O28" s="45"/>
      <c r="P28" s="48"/>
      <c r="Q28" s="48"/>
      <c r="R28" s="48"/>
      <c r="S28" s="45"/>
      <c r="T28" s="45"/>
      <c r="U28" s="45"/>
      <c r="V28" s="45"/>
      <c r="W28" s="45"/>
      <c r="X28" s="45"/>
    </row>
    <row r="29" spans="1:24">
      <c r="A29" s="45"/>
      <c r="B29" s="45"/>
      <c r="C29" s="48"/>
      <c r="D29" s="48"/>
      <c r="E29" s="48"/>
      <c r="F29" s="45"/>
      <c r="G29" s="45"/>
      <c r="H29" s="45"/>
      <c r="I29" s="45"/>
      <c r="J29" s="45"/>
      <c r="K29" s="45"/>
      <c r="N29" s="45"/>
      <c r="O29" s="45"/>
      <c r="P29" s="48"/>
      <c r="Q29" s="48"/>
      <c r="R29" s="48"/>
      <c r="S29" s="45"/>
      <c r="T29" s="45"/>
      <c r="U29" s="45"/>
      <c r="V29" s="45"/>
      <c r="W29" s="45"/>
      <c r="X29" s="45"/>
    </row>
    <row r="30" ht="13.1" spans="1:24">
      <c r="A30" s="45"/>
      <c r="B30" s="45"/>
      <c r="C30" s="48"/>
      <c r="D30" s="48"/>
      <c r="E30" s="48"/>
      <c r="F30" s="45"/>
      <c r="G30" s="45"/>
      <c r="H30" s="73"/>
      <c r="I30" s="45"/>
      <c r="J30" s="45"/>
      <c r="K30" s="45"/>
      <c r="N30" s="45"/>
      <c r="O30" s="45"/>
      <c r="P30" s="48"/>
      <c r="Q30" s="48"/>
      <c r="R30" s="48"/>
      <c r="S30" s="45"/>
      <c r="T30" s="45"/>
      <c r="U30" s="73"/>
      <c r="V30" s="45"/>
      <c r="W30" s="45"/>
      <c r="X30" s="45"/>
    </row>
    <row r="31" spans="1:24">
      <c r="A31" s="45"/>
      <c r="B31" s="45"/>
      <c r="C31" s="48"/>
      <c r="D31" s="48"/>
      <c r="E31" s="48"/>
      <c r="F31" s="45"/>
      <c r="G31" s="45"/>
      <c r="H31" s="45"/>
      <c r="I31" s="45"/>
      <c r="J31" s="45"/>
      <c r="K31" s="45"/>
      <c r="N31" s="45"/>
      <c r="O31" s="45"/>
      <c r="P31" s="48"/>
      <c r="Q31" s="48"/>
      <c r="R31" s="48"/>
      <c r="S31" s="45"/>
      <c r="T31" s="45"/>
      <c r="U31" s="45"/>
      <c r="V31" s="45"/>
      <c r="W31" s="45"/>
      <c r="X31" s="45"/>
    </row>
    <row r="32" spans="1:24">
      <c r="A32" s="45"/>
      <c r="B32" s="45"/>
      <c r="C32" s="48"/>
      <c r="D32" s="48"/>
      <c r="E32" s="48"/>
      <c r="F32" s="45"/>
      <c r="G32" s="45"/>
      <c r="H32" s="45"/>
      <c r="I32" s="45"/>
      <c r="J32" s="45"/>
      <c r="K32" s="45"/>
      <c r="N32" s="45"/>
      <c r="O32" s="45"/>
      <c r="P32" s="48"/>
      <c r="Q32" s="48"/>
      <c r="R32" s="48"/>
      <c r="S32" s="45"/>
      <c r="T32" s="45"/>
      <c r="U32" s="45"/>
      <c r="V32" s="45"/>
      <c r="W32" s="45"/>
      <c r="X32" s="45"/>
    </row>
    <row r="33" spans="1:24">
      <c r="A33" s="45"/>
      <c r="B33" s="45"/>
      <c r="C33" s="48"/>
      <c r="D33" s="48"/>
      <c r="E33" s="48"/>
      <c r="F33" s="45"/>
      <c r="G33" s="45"/>
      <c r="H33" s="45"/>
      <c r="I33" s="45"/>
      <c r="J33" s="45"/>
      <c r="K33" s="45"/>
      <c r="N33" s="45"/>
      <c r="O33" s="45"/>
      <c r="P33" s="48"/>
      <c r="Q33" s="48"/>
      <c r="R33" s="48"/>
      <c r="S33" s="45"/>
      <c r="T33" s="45"/>
      <c r="U33" s="45"/>
      <c r="V33" s="45"/>
      <c r="W33" s="45"/>
      <c r="X33" s="45"/>
    </row>
    <row r="34" spans="1:24">
      <c r="A34" s="45"/>
      <c r="B34" s="45"/>
      <c r="C34" s="48"/>
      <c r="D34" s="48"/>
      <c r="E34" s="48"/>
      <c r="F34" s="45"/>
      <c r="G34" s="45"/>
      <c r="H34" s="45"/>
      <c r="I34" s="45"/>
      <c r="J34" s="45"/>
      <c r="K34" s="45"/>
      <c r="N34" s="45"/>
      <c r="O34" s="45"/>
      <c r="P34" s="48"/>
      <c r="Q34" s="48"/>
      <c r="R34" s="48"/>
      <c r="S34" s="45"/>
      <c r="T34" s="45"/>
      <c r="U34" s="45"/>
      <c r="V34" s="45"/>
      <c r="W34" s="45"/>
      <c r="X34" s="45"/>
    </row>
    <row r="35" spans="1:24">
      <c r="A35" s="45"/>
      <c r="B35" s="45"/>
      <c r="C35" s="48"/>
      <c r="D35" s="48"/>
      <c r="E35" s="48"/>
      <c r="F35" s="45"/>
      <c r="G35" s="45"/>
      <c r="H35" s="45"/>
      <c r="I35" s="45"/>
      <c r="J35" s="45"/>
      <c r="K35" s="45"/>
      <c r="N35" s="45"/>
      <c r="O35" s="45"/>
      <c r="P35" s="48"/>
      <c r="Q35" s="48"/>
      <c r="R35" s="48"/>
      <c r="S35" s="45"/>
      <c r="T35" s="45"/>
      <c r="U35" s="45"/>
      <c r="V35" s="45"/>
      <c r="W35" s="45"/>
      <c r="X35" s="45"/>
    </row>
    <row r="36" spans="1:24">
      <c r="A36" s="45"/>
      <c r="B36" s="45"/>
      <c r="C36" s="48"/>
      <c r="D36" s="48"/>
      <c r="E36" s="48"/>
      <c r="F36" s="45"/>
      <c r="G36" s="45"/>
      <c r="H36" s="45"/>
      <c r="I36" s="45"/>
      <c r="J36" s="45"/>
      <c r="K36" s="45"/>
      <c r="N36" s="45"/>
      <c r="O36" s="45"/>
      <c r="P36" s="48"/>
      <c r="Q36" s="48"/>
      <c r="R36" s="48"/>
      <c r="S36" s="45"/>
      <c r="T36" s="45"/>
      <c r="U36" s="45"/>
      <c r="V36" s="45"/>
      <c r="W36" s="45"/>
      <c r="X36" s="45"/>
    </row>
    <row r="37" spans="1:24">
      <c r="A37" s="45"/>
      <c r="B37" s="45"/>
      <c r="C37" s="48"/>
      <c r="D37" s="48"/>
      <c r="E37" s="48"/>
      <c r="F37" s="45"/>
      <c r="G37" s="45"/>
      <c r="H37" s="45"/>
      <c r="I37" s="45"/>
      <c r="J37" s="45"/>
      <c r="K37" s="45"/>
      <c r="N37" s="45"/>
      <c r="O37" s="45"/>
      <c r="P37" s="48"/>
      <c r="Q37" s="48"/>
      <c r="R37" s="48"/>
      <c r="S37" s="45"/>
      <c r="T37" s="45"/>
      <c r="U37" s="45"/>
      <c r="V37" s="45"/>
      <c r="W37" s="45"/>
      <c r="X37" s="45"/>
    </row>
    <row r="38" spans="1:24">
      <c r="A38" s="45"/>
      <c r="B38" s="45"/>
      <c r="C38" s="48"/>
      <c r="D38" s="48"/>
      <c r="E38" s="48"/>
      <c r="F38" s="45"/>
      <c r="G38" s="45"/>
      <c r="H38" s="45"/>
      <c r="I38" s="45"/>
      <c r="J38" s="45"/>
      <c r="K38" s="45"/>
      <c r="N38" s="45"/>
      <c r="O38" s="45"/>
      <c r="P38" s="48"/>
      <c r="Q38" s="48"/>
      <c r="R38" s="48"/>
      <c r="S38" s="45"/>
      <c r="T38" s="45"/>
      <c r="U38" s="45"/>
      <c r="V38" s="45"/>
      <c r="W38" s="45"/>
      <c r="X38" s="45"/>
    </row>
    <row r="39" spans="1:24">
      <c r="A39" s="45"/>
      <c r="B39" s="45"/>
      <c r="C39" s="48"/>
      <c r="D39" s="48"/>
      <c r="E39" s="48"/>
      <c r="F39" s="45"/>
      <c r="G39" s="45"/>
      <c r="H39" s="45"/>
      <c r="I39" s="45"/>
      <c r="J39" s="45"/>
      <c r="K39" s="45"/>
      <c r="N39" s="45"/>
      <c r="O39" s="45"/>
      <c r="P39" s="48"/>
      <c r="Q39" s="48"/>
      <c r="R39" s="48"/>
      <c r="S39" s="45"/>
      <c r="T39" s="45"/>
      <c r="U39" s="45"/>
      <c r="V39" s="45"/>
      <c r="W39" s="45"/>
      <c r="X39" s="45"/>
    </row>
    <row r="40" spans="1:24">
      <c r="A40" s="45"/>
      <c r="B40" s="45"/>
      <c r="C40" s="48"/>
      <c r="D40" s="48"/>
      <c r="E40" s="48"/>
      <c r="F40" s="45"/>
      <c r="G40" s="45"/>
      <c r="H40" s="45"/>
      <c r="I40" s="45"/>
      <c r="J40" s="45"/>
      <c r="K40" s="45"/>
      <c r="N40" s="45"/>
      <c r="O40" s="45"/>
      <c r="P40" s="48"/>
      <c r="Q40" s="48"/>
      <c r="R40" s="48"/>
      <c r="S40" s="45"/>
      <c r="T40" s="45"/>
      <c r="U40" s="45"/>
      <c r="V40" s="45"/>
      <c r="W40" s="45"/>
      <c r="X40" s="45"/>
    </row>
    <row r="41" spans="1:24">
      <c r="A41" s="45"/>
      <c r="B41" s="45"/>
      <c r="C41" s="48"/>
      <c r="D41" s="48"/>
      <c r="E41" s="48"/>
      <c r="F41" s="45"/>
      <c r="G41" s="45"/>
      <c r="H41" s="45"/>
      <c r="I41" s="45"/>
      <c r="J41" s="45"/>
      <c r="K41" s="45"/>
      <c r="N41" s="45"/>
      <c r="O41" s="45"/>
      <c r="P41" s="48"/>
      <c r="Q41" s="48"/>
      <c r="R41" s="48"/>
      <c r="S41" s="45"/>
      <c r="T41" s="45"/>
      <c r="U41" s="45"/>
      <c r="V41" s="45"/>
      <c r="W41" s="45"/>
      <c r="X41" s="45"/>
    </row>
    <row r="42" spans="1:24">
      <c r="A42" s="45"/>
      <c r="B42" s="45"/>
      <c r="C42" s="48"/>
      <c r="D42" s="48"/>
      <c r="E42" s="48"/>
      <c r="F42" s="45"/>
      <c r="G42" s="45"/>
      <c r="H42" s="45"/>
      <c r="I42" s="45"/>
      <c r="J42" s="45"/>
      <c r="K42" s="45"/>
      <c r="N42" s="45"/>
      <c r="O42" s="45"/>
      <c r="P42" s="48"/>
      <c r="Q42" s="48"/>
      <c r="R42" s="48"/>
      <c r="S42" s="45"/>
      <c r="T42" s="45"/>
      <c r="U42" s="45"/>
      <c r="V42" s="45"/>
      <c r="W42" s="45"/>
      <c r="X42" s="45"/>
    </row>
    <row r="43" spans="1:24">
      <c r="A43" s="45"/>
      <c r="B43" s="45"/>
      <c r="C43" s="48"/>
      <c r="D43" s="48"/>
      <c r="E43" s="48"/>
      <c r="F43" s="45"/>
      <c r="G43" s="45"/>
      <c r="H43" s="45"/>
      <c r="I43" s="45"/>
      <c r="J43" s="45"/>
      <c r="K43" s="45"/>
      <c r="N43" s="45"/>
      <c r="O43" s="45"/>
      <c r="P43" s="48"/>
      <c r="Q43" s="48"/>
      <c r="R43" s="48"/>
      <c r="S43" s="45"/>
      <c r="T43" s="45"/>
      <c r="U43" s="45"/>
      <c r="V43" s="45"/>
      <c r="W43" s="45"/>
      <c r="X43" s="45"/>
    </row>
    <row r="44" spans="1:24">
      <c r="A44" s="45"/>
      <c r="B44" s="45"/>
      <c r="C44" s="48"/>
      <c r="D44" s="48"/>
      <c r="E44" s="48"/>
      <c r="F44" s="45"/>
      <c r="G44" s="45"/>
      <c r="H44" s="45"/>
      <c r="I44" s="45"/>
      <c r="J44" s="45"/>
      <c r="K44" s="45"/>
      <c r="N44" s="45"/>
      <c r="O44" s="45"/>
      <c r="P44" s="48"/>
      <c r="Q44" s="48"/>
      <c r="R44" s="48"/>
      <c r="S44" s="45"/>
      <c r="T44" s="45"/>
      <c r="U44" s="45"/>
      <c r="V44" s="45"/>
      <c r="W44" s="45"/>
      <c r="X44" s="45"/>
    </row>
    <row r="45" spans="1:24">
      <c r="A45" s="45"/>
      <c r="B45" s="45"/>
      <c r="C45" s="48"/>
      <c r="D45" s="48"/>
      <c r="E45" s="48"/>
      <c r="F45" s="45"/>
      <c r="G45" s="45"/>
      <c r="H45" s="45"/>
      <c r="I45" s="45"/>
      <c r="J45" s="45"/>
      <c r="K45" s="45"/>
      <c r="N45" s="45"/>
      <c r="O45" s="45"/>
      <c r="P45" s="48"/>
      <c r="Q45" s="48"/>
      <c r="R45" s="48"/>
      <c r="S45" s="45"/>
      <c r="T45" s="45"/>
      <c r="U45" s="45"/>
      <c r="V45" s="45"/>
      <c r="W45" s="45"/>
      <c r="X45" s="45"/>
    </row>
    <row r="46" spans="1:24">
      <c r="A46" s="45"/>
      <c r="B46" s="45"/>
      <c r="C46" s="48"/>
      <c r="D46" s="48"/>
      <c r="E46" s="48"/>
      <c r="F46" s="45"/>
      <c r="G46" s="45"/>
      <c r="H46" s="45"/>
      <c r="I46" s="45"/>
      <c r="J46" s="45"/>
      <c r="K46" s="45"/>
      <c r="N46" s="45"/>
      <c r="O46" s="45"/>
      <c r="P46" s="48"/>
      <c r="Q46" s="48"/>
      <c r="R46" s="48"/>
      <c r="S46" s="45"/>
      <c r="T46" s="45"/>
      <c r="U46" s="45"/>
      <c r="V46" s="45"/>
      <c r="W46" s="45"/>
      <c r="X46" s="45"/>
    </row>
    <row r="47" spans="1:24">
      <c r="A47" s="45"/>
      <c r="B47" s="45"/>
      <c r="C47" s="48"/>
      <c r="D47" s="48"/>
      <c r="E47" s="48"/>
      <c r="F47" s="45"/>
      <c r="G47" s="45"/>
      <c r="H47" s="45"/>
      <c r="I47" s="45"/>
      <c r="J47" s="45"/>
      <c r="K47" s="45"/>
      <c r="N47" s="45"/>
      <c r="O47" s="45"/>
      <c r="P47" s="48"/>
      <c r="Q47" s="48"/>
      <c r="R47" s="48"/>
      <c r="S47" s="45"/>
      <c r="T47" s="45"/>
      <c r="U47" s="45"/>
      <c r="V47" s="45"/>
      <c r="W47" s="45"/>
      <c r="X47" s="45"/>
    </row>
    <row r="48" spans="1:24">
      <c r="A48" s="45"/>
      <c r="B48" s="45"/>
      <c r="C48" s="48"/>
      <c r="D48" s="48"/>
      <c r="E48" s="48"/>
      <c r="F48" s="45"/>
      <c r="G48" s="45"/>
      <c r="H48" s="45"/>
      <c r="I48" s="45"/>
      <c r="J48" s="45"/>
      <c r="K48" s="45"/>
      <c r="N48" s="45"/>
      <c r="O48" s="45"/>
      <c r="P48" s="48"/>
      <c r="Q48" s="48"/>
      <c r="R48" s="48"/>
      <c r="S48" s="45"/>
      <c r="T48" s="45"/>
      <c r="U48" s="45"/>
      <c r="V48" s="45"/>
      <c r="W48" s="45"/>
      <c r="X48" s="45"/>
    </row>
    <row r="49" spans="1:24">
      <c r="A49" s="45"/>
      <c r="B49" s="45"/>
      <c r="C49" s="48"/>
      <c r="D49" s="48"/>
      <c r="E49" s="48"/>
      <c r="F49" s="45"/>
      <c r="G49" s="45"/>
      <c r="H49" s="45"/>
      <c r="I49" s="45"/>
      <c r="J49" s="45"/>
      <c r="K49" s="45"/>
      <c r="N49" s="45"/>
      <c r="O49" s="45"/>
      <c r="P49" s="48"/>
      <c r="Q49" s="48"/>
      <c r="R49" s="48"/>
      <c r="S49" s="45"/>
      <c r="T49" s="45"/>
      <c r="U49" s="45"/>
      <c r="V49" s="45"/>
      <c r="W49" s="45"/>
      <c r="X49" s="45"/>
    </row>
    <row r="50" spans="1:24">
      <c r="A50" s="45"/>
      <c r="B50" s="45"/>
      <c r="C50" s="48"/>
      <c r="D50" s="48"/>
      <c r="E50" s="48"/>
      <c r="F50" s="45"/>
      <c r="G50" s="45"/>
      <c r="H50" s="45"/>
      <c r="I50" s="45"/>
      <c r="J50" s="45"/>
      <c r="K50" s="45"/>
      <c r="N50" s="45"/>
      <c r="O50" s="45"/>
      <c r="P50" s="48"/>
      <c r="Q50" s="48"/>
      <c r="R50" s="48"/>
      <c r="S50" s="45"/>
      <c r="T50" s="45"/>
      <c r="U50" s="45"/>
      <c r="V50" s="45"/>
      <c r="W50" s="45"/>
      <c r="X50" s="45"/>
    </row>
    <row r="51" spans="1:24">
      <c r="A51" s="45"/>
      <c r="B51" s="45"/>
      <c r="C51" s="48"/>
      <c r="D51" s="48"/>
      <c r="E51" s="48"/>
      <c r="F51" s="45"/>
      <c r="G51" s="45"/>
      <c r="H51" s="45"/>
      <c r="I51" s="45"/>
      <c r="J51" s="45"/>
      <c r="K51" s="45"/>
      <c r="N51" s="45"/>
      <c r="O51" s="45"/>
      <c r="P51" s="48"/>
      <c r="Q51" s="48"/>
      <c r="R51" s="48"/>
      <c r="S51" s="45"/>
      <c r="T51" s="45"/>
      <c r="U51" s="45"/>
      <c r="V51" s="45"/>
      <c r="W51" s="45"/>
      <c r="X51" s="45"/>
    </row>
    <row r="52" spans="1:24">
      <c r="A52" s="45"/>
      <c r="B52" s="45"/>
      <c r="C52" s="48"/>
      <c r="D52" s="48"/>
      <c r="E52" s="48"/>
      <c r="F52" s="45"/>
      <c r="G52" s="45"/>
      <c r="H52" s="45"/>
      <c r="I52" s="45"/>
      <c r="J52" s="45"/>
      <c r="K52" s="45"/>
      <c r="N52" s="45"/>
      <c r="O52" s="45"/>
      <c r="P52" s="48"/>
      <c r="Q52" s="48"/>
      <c r="R52" s="48"/>
      <c r="S52" s="45"/>
      <c r="T52" s="45"/>
      <c r="U52" s="45"/>
      <c r="V52" s="45"/>
      <c r="W52" s="45"/>
      <c r="X52" s="45"/>
    </row>
    <row r="53" spans="1:24">
      <c r="A53" s="45"/>
      <c r="B53" s="45"/>
      <c r="C53" s="48"/>
      <c r="D53" s="48"/>
      <c r="E53" s="48"/>
      <c r="F53" s="45"/>
      <c r="G53" s="45"/>
      <c r="H53" s="45"/>
      <c r="I53" s="45"/>
      <c r="J53" s="45"/>
      <c r="K53" s="45"/>
      <c r="N53" s="45"/>
      <c r="O53" s="45"/>
      <c r="P53" s="48"/>
      <c r="Q53" s="48"/>
      <c r="R53" s="48"/>
      <c r="S53" s="45"/>
      <c r="T53" s="45"/>
      <c r="U53" s="45"/>
      <c r="V53" s="45"/>
      <c r="W53" s="45"/>
      <c r="X53" s="45"/>
    </row>
    <row r="54" spans="1:24">
      <c r="A54" s="45"/>
      <c r="B54" s="45"/>
      <c r="C54" s="48"/>
      <c r="D54" s="48"/>
      <c r="E54" s="48"/>
      <c r="F54" s="45"/>
      <c r="G54" s="45"/>
      <c r="H54" s="45"/>
      <c r="I54" s="45"/>
      <c r="J54" s="45"/>
      <c r="K54" s="45"/>
      <c r="N54" s="45"/>
      <c r="O54" s="45"/>
      <c r="P54" s="48"/>
      <c r="Q54" s="48"/>
      <c r="R54" s="48"/>
      <c r="S54" s="45"/>
      <c r="T54" s="45"/>
      <c r="U54" s="45"/>
      <c r="V54" s="45"/>
      <c r="W54" s="45"/>
      <c r="X54" s="45"/>
    </row>
    <row r="55" spans="1:24">
      <c r="A55" s="45"/>
      <c r="B55" s="45"/>
      <c r="C55" s="48"/>
      <c r="D55" s="48"/>
      <c r="E55" s="48"/>
      <c r="F55" s="45"/>
      <c r="G55" s="45"/>
      <c r="H55" s="45"/>
      <c r="I55" s="45"/>
      <c r="J55" s="45"/>
      <c r="K55" s="45"/>
      <c r="N55" s="45"/>
      <c r="O55" s="45"/>
      <c r="P55" s="48"/>
      <c r="Q55" s="48"/>
      <c r="R55" s="48"/>
      <c r="S55" s="45"/>
      <c r="T55" s="45"/>
      <c r="U55" s="45"/>
      <c r="V55" s="45"/>
      <c r="W55" s="45"/>
      <c r="X55" s="45"/>
    </row>
    <row r="56" spans="1:24">
      <c r="A56" s="45"/>
      <c r="B56" s="45"/>
      <c r="C56" s="48"/>
      <c r="D56" s="48"/>
      <c r="E56" s="48"/>
      <c r="F56" s="45"/>
      <c r="G56" s="45"/>
      <c r="H56" s="45"/>
      <c r="I56" s="45"/>
      <c r="J56" s="45"/>
      <c r="K56" s="45"/>
      <c r="N56" s="45"/>
      <c r="O56" s="45"/>
      <c r="P56" s="48"/>
      <c r="Q56" s="48"/>
      <c r="R56" s="48"/>
      <c r="S56" s="45"/>
      <c r="T56" s="45"/>
      <c r="U56" s="45"/>
      <c r="V56" s="45"/>
      <c r="W56" s="45"/>
      <c r="X56" s="45"/>
    </row>
    <row r="57" spans="1:24">
      <c r="A57" s="45"/>
      <c r="B57" s="45"/>
      <c r="C57" s="48"/>
      <c r="D57" s="48"/>
      <c r="E57" s="48"/>
      <c r="F57" s="45"/>
      <c r="G57" s="45"/>
      <c r="H57" s="45"/>
      <c r="I57" s="45"/>
      <c r="J57" s="45"/>
      <c r="K57" s="45"/>
      <c r="N57" s="45"/>
      <c r="O57" s="45"/>
      <c r="P57" s="48"/>
      <c r="Q57" s="48"/>
      <c r="R57" s="48"/>
      <c r="S57" s="45"/>
      <c r="T57" s="45"/>
      <c r="U57" s="45"/>
      <c r="V57" s="45"/>
      <c r="W57" s="45"/>
      <c r="X57" s="45"/>
    </row>
    <row r="58" spans="1:24">
      <c r="A58" s="45"/>
      <c r="B58" s="45"/>
      <c r="C58" s="48"/>
      <c r="D58" s="48"/>
      <c r="E58" s="48"/>
      <c r="F58" s="45"/>
      <c r="G58" s="45"/>
      <c r="H58" s="45"/>
      <c r="I58" s="45"/>
      <c r="J58" s="45"/>
      <c r="K58" s="45"/>
      <c r="N58" s="45"/>
      <c r="O58" s="45"/>
      <c r="P58" s="48"/>
      <c r="Q58" s="48"/>
      <c r="R58" s="48"/>
      <c r="S58" s="45"/>
      <c r="T58" s="45"/>
      <c r="U58" s="45"/>
      <c r="V58" s="45"/>
      <c r="W58" s="45"/>
      <c r="X58" s="45"/>
    </row>
    <row r="59" spans="1:24">
      <c r="A59" s="45"/>
      <c r="B59" s="45"/>
      <c r="C59" s="48"/>
      <c r="D59" s="48"/>
      <c r="E59" s="48"/>
      <c r="F59" s="45"/>
      <c r="G59" s="45"/>
      <c r="H59" s="45"/>
      <c r="I59" s="45"/>
      <c r="J59" s="45"/>
      <c r="K59" s="45"/>
      <c r="N59" s="45"/>
      <c r="O59" s="45"/>
      <c r="P59" s="48"/>
      <c r="Q59" s="48"/>
      <c r="R59" s="48"/>
      <c r="S59" s="45"/>
      <c r="T59" s="45"/>
      <c r="U59" s="45"/>
      <c r="V59" s="45"/>
      <c r="W59" s="45"/>
      <c r="X59" s="45"/>
    </row>
    <row r="60" spans="1:24">
      <c r="A60" s="45"/>
      <c r="B60" s="45"/>
      <c r="C60" s="48"/>
      <c r="D60" s="48"/>
      <c r="E60" s="48"/>
      <c r="F60" s="45"/>
      <c r="G60" s="45"/>
      <c r="H60" s="45"/>
      <c r="I60" s="45"/>
      <c r="J60" s="45"/>
      <c r="K60" s="45"/>
      <c r="N60" s="45"/>
      <c r="O60" s="45"/>
      <c r="P60" s="48"/>
      <c r="Q60" s="48"/>
      <c r="R60" s="48"/>
      <c r="S60" s="45"/>
      <c r="T60" s="45"/>
      <c r="U60" s="45"/>
      <c r="V60" s="45"/>
      <c r="W60" s="45"/>
      <c r="X60" s="45"/>
    </row>
    <row r="61" spans="1:24">
      <c r="A61" s="45"/>
      <c r="B61" s="45"/>
      <c r="C61" s="48"/>
      <c r="D61" s="48"/>
      <c r="E61" s="48"/>
      <c r="F61" s="45"/>
      <c r="G61" s="45"/>
      <c r="H61" s="45"/>
      <c r="I61" s="45"/>
      <c r="J61" s="45"/>
      <c r="K61" s="45"/>
      <c r="N61" s="45"/>
      <c r="O61" s="45"/>
      <c r="P61" s="48"/>
      <c r="Q61" s="48"/>
      <c r="R61" s="48"/>
      <c r="S61" s="45"/>
      <c r="T61" s="45"/>
      <c r="U61" s="45"/>
      <c r="V61" s="45"/>
      <c r="W61" s="45"/>
      <c r="X61" s="45"/>
    </row>
    <row r="62" spans="1:24">
      <c r="A62" s="45"/>
      <c r="B62" s="45"/>
      <c r="C62" s="48"/>
      <c r="D62" s="48"/>
      <c r="E62" s="48"/>
      <c r="F62" s="45"/>
      <c r="G62" s="45"/>
      <c r="H62" s="45"/>
      <c r="I62" s="45"/>
      <c r="J62" s="45"/>
      <c r="K62" s="45"/>
      <c r="N62" s="45"/>
      <c r="O62" s="45"/>
      <c r="P62" s="48"/>
      <c r="Q62" s="48"/>
      <c r="R62" s="48"/>
      <c r="S62" s="45"/>
      <c r="T62" s="45"/>
      <c r="U62" s="45"/>
      <c r="V62" s="45"/>
      <c r="W62" s="45"/>
      <c r="X62" s="45"/>
    </row>
    <row r="63" spans="1:24">
      <c r="A63" s="45"/>
      <c r="B63" s="45"/>
      <c r="C63" s="48"/>
      <c r="D63" s="48"/>
      <c r="E63" s="48"/>
      <c r="F63" s="45"/>
      <c r="G63" s="45"/>
      <c r="H63" s="45"/>
      <c r="I63" s="45"/>
      <c r="J63" s="45"/>
      <c r="K63" s="45"/>
      <c r="N63" s="45"/>
      <c r="O63" s="45"/>
      <c r="P63" s="48"/>
      <c r="Q63" s="48"/>
      <c r="R63" s="48"/>
      <c r="S63" s="45"/>
      <c r="T63" s="45"/>
      <c r="U63" s="45"/>
      <c r="V63" s="45"/>
      <c r="W63" s="45"/>
      <c r="X63" s="45"/>
    </row>
    <row r="64" spans="1:24">
      <c r="A64" s="45"/>
      <c r="B64" s="45"/>
      <c r="C64" s="48"/>
      <c r="D64" s="48"/>
      <c r="E64" s="48"/>
      <c r="F64" s="45"/>
      <c r="G64" s="45"/>
      <c r="H64" s="45"/>
      <c r="I64" s="45"/>
      <c r="J64" s="45"/>
      <c r="K64" s="45"/>
      <c r="N64" s="45"/>
      <c r="O64" s="45"/>
      <c r="P64" s="48"/>
      <c r="Q64" s="48"/>
      <c r="R64" s="48"/>
      <c r="S64" s="45"/>
      <c r="T64" s="45"/>
      <c r="U64" s="45"/>
      <c r="V64" s="45"/>
      <c r="W64" s="45"/>
      <c r="X64" s="45"/>
    </row>
    <row r="65" spans="1:24">
      <c r="A65" s="45"/>
      <c r="B65" s="45"/>
      <c r="C65" s="48"/>
      <c r="D65" s="48"/>
      <c r="E65" s="48"/>
      <c r="F65" s="45"/>
      <c r="G65" s="45"/>
      <c r="H65" s="45"/>
      <c r="I65" s="45"/>
      <c r="J65" s="45"/>
      <c r="K65" s="45"/>
      <c r="N65" s="45"/>
      <c r="O65" s="45"/>
      <c r="P65" s="48"/>
      <c r="Q65" s="48"/>
      <c r="R65" s="48"/>
      <c r="S65" s="45"/>
      <c r="T65" s="45"/>
      <c r="U65" s="45"/>
      <c r="V65" s="45"/>
      <c r="W65" s="45"/>
      <c r="X65" s="45"/>
    </row>
    <row r="66" spans="1:24">
      <c r="A66" s="45"/>
      <c r="B66" s="45"/>
      <c r="C66" s="48"/>
      <c r="D66" s="48"/>
      <c r="E66" s="48"/>
      <c r="F66" s="45"/>
      <c r="G66" s="45"/>
      <c r="H66" s="45"/>
      <c r="I66" s="45"/>
      <c r="J66" s="45"/>
      <c r="K66" s="45"/>
      <c r="N66" s="45"/>
      <c r="O66" s="45"/>
      <c r="P66" s="48"/>
      <c r="Q66" s="48"/>
      <c r="R66" s="48"/>
      <c r="S66" s="45"/>
      <c r="T66" s="45"/>
      <c r="U66" s="45"/>
      <c r="V66" s="45"/>
      <c r="W66" s="45"/>
      <c r="X66" s="45"/>
    </row>
    <row r="67" spans="1:24">
      <c r="A67" s="45"/>
      <c r="B67" s="45"/>
      <c r="C67" s="48"/>
      <c r="D67" s="48"/>
      <c r="E67" s="48"/>
      <c r="F67" s="45"/>
      <c r="G67" s="45"/>
      <c r="H67" s="45"/>
      <c r="I67" s="45"/>
      <c r="J67" s="45"/>
      <c r="K67" s="45"/>
      <c r="N67" s="45"/>
      <c r="O67" s="45"/>
      <c r="P67" s="48"/>
      <c r="Q67" s="48"/>
      <c r="R67" s="48"/>
      <c r="S67" s="45"/>
      <c r="T67" s="45"/>
      <c r="U67" s="45"/>
      <c r="V67" s="45"/>
      <c r="W67" s="45"/>
      <c r="X67" s="45"/>
    </row>
    <row r="68" spans="1:24">
      <c r="A68" s="45"/>
      <c r="B68" s="45"/>
      <c r="C68" s="48"/>
      <c r="D68" s="48"/>
      <c r="E68" s="48"/>
      <c r="F68" s="45"/>
      <c r="G68" s="45"/>
      <c r="H68" s="45"/>
      <c r="I68" s="45"/>
      <c r="J68" s="45"/>
      <c r="K68" s="45"/>
      <c r="N68" s="45"/>
      <c r="O68" s="45"/>
      <c r="P68" s="48"/>
      <c r="Q68" s="48"/>
      <c r="R68" s="48"/>
      <c r="S68" s="45"/>
      <c r="T68" s="45"/>
      <c r="U68" s="45"/>
      <c r="V68" s="45"/>
      <c r="W68" s="45"/>
      <c r="X68" s="45"/>
    </row>
    <row r="69" ht="13.15" spans="1:24">
      <c r="A69" s="45" t="s">
        <v>235</v>
      </c>
      <c r="B69" s="45"/>
      <c r="C69" s="48"/>
      <c r="D69" s="48"/>
      <c r="E69" s="48"/>
      <c r="F69" s="45"/>
      <c r="G69" s="45"/>
      <c r="H69" s="45"/>
      <c r="I69" s="45"/>
      <c r="J69" s="45"/>
      <c r="K69" s="45"/>
      <c r="N69" s="45" t="s">
        <v>235</v>
      </c>
      <c r="O69" s="45"/>
      <c r="P69" s="48"/>
      <c r="Q69" s="48"/>
      <c r="R69" s="48"/>
      <c r="S69" s="45"/>
      <c r="T69" s="45"/>
      <c r="U69" s="45"/>
      <c r="V69" s="45"/>
      <c r="W69" s="45"/>
      <c r="X69" s="45"/>
    </row>
    <row r="70" ht="13.15" spans="1:24">
      <c r="A70" s="45" t="s">
        <v>236</v>
      </c>
      <c r="B70" s="45"/>
      <c r="C70" s="48"/>
      <c r="D70" s="48"/>
      <c r="E70" s="48"/>
      <c r="F70" s="45"/>
      <c r="G70" s="45"/>
      <c r="H70" s="45"/>
      <c r="I70" s="45"/>
      <c r="J70" s="45"/>
      <c r="K70" s="45"/>
      <c r="N70" s="45" t="s">
        <v>236</v>
      </c>
      <c r="O70" s="45"/>
      <c r="P70" s="48"/>
      <c r="Q70" s="48"/>
      <c r="R70" s="48"/>
      <c r="S70" s="45"/>
      <c r="T70" s="45"/>
      <c r="U70" s="45"/>
      <c r="V70" s="45"/>
      <c r="W70" s="45"/>
      <c r="X70" s="45"/>
    </row>
    <row r="71" spans="1:24">
      <c r="A71" s="45" t="s">
        <v>237</v>
      </c>
      <c r="B71" s="45"/>
      <c r="C71" s="48"/>
      <c r="D71" s="48"/>
      <c r="E71" s="48"/>
      <c r="F71" s="45"/>
      <c r="G71" s="45"/>
      <c r="H71" s="45"/>
      <c r="I71" s="45"/>
      <c r="J71" s="45"/>
      <c r="K71" s="45"/>
      <c r="N71" s="45" t="s">
        <v>237</v>
      </c>
      <c r="O71" s="45"/>
      <c r="P71" s="48"/>
      <c r="Q71" s="48"/>
      <c r="R71" s="48"/>
      <c r="S71" s="45"/>
      <c r="T71" s="45"/>
      <c r="U71" s="45"/>
      <c r="V71" s="45"/>
      <c r="W71" s="45"/>
      <c r="X71" s="45"/>
    </row>
    <row r="72" spans="1:24">
      <c r="A72" s="45"/>
      <c r="B72" s="45"/>
      <c r="C72" s="48"/>
      <c r="D72" s="48"/>
      <c r="E72" s="48"/>
      <c r="F72" s="45"/>
      <c r="G72" s="45"/>
      <c r="H72" s="45"/>
      <c r="I72" s="45"/>
      <c r="J72" s="45"/>
      <c r="K72" s="45"/>
      <c r="N72" s="45"/>
      <c r="O72" s="45"/>
      <c r="P72" s="48"/>
      <c r="Q72" s="48"/>
      <c r="R72" s="48"/>
      <c r="S72" s="45"/>
      <c r="T72" s="45"/>
      <c r="U72" s="45"/>
      <c r="V72" s="45"/>
      <c r="W72" s="45"/>
      <c r="X72" s="45"/>
    </row>
    <row r="73" spans="1:24">
      <c r="A73" s="45"/>
      <c r="B73" s="45"/>
      <c r="C73" s="48"/>
      <c r="D73" s="48"/>
      <c r="E73" s="48"/>
      <c r="F73" s="45"/>
      <c r="G73" s="45"/>
      <c r="H73" s="45"/>
      <c r="I73" s="45"/>
      <c r="J73" s="45"/>
      <c r="K73" s="45"/>
      <c r="N73" s="45"/>
      <c r="O73" s="45"/>
      <c r="P73" s="48"/>
      <c r="Q73" s="48"/>
      <c r="R73" s="48"/>
      <c r="S73" s="45"/>
      <c r="T73" s="45"/>
      <c r="U73" s="45"/>
      <c r="V73" s="45"/>
      <c r="W73" s="45"/>
      <c r="X73" s="45"/>
    </row>
  </sheetData>
  <mergeCells count="6">
    <mergeCell ref="G7:H7"/>
    <mergeCell ref="I7:J7"/>
    <mergeCell ref="T7:U7"/>
    <mergeCell ref="V7:W7"/>
    <mergeCell ref="A1:K5"/>
    <mergeCell ref="N1:X5"/>
  </mergeCells>
  <printOptions horizontalCentered="1" verticalCentered="1"/>
  <pageMargins left="0.7" right="0.7" top="0.5" bottom="0.5" header="0" footer="0"/>
  <pageSetup paperSize="1" orientation="landscape" horizontalDpi="3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16"/>
  <sheetViews>
    <sheetView workbookViewId="0">
      <selection activeCell="A1" sqref="A1"/>
    </sheetView>
  </sheetViews>
  <sheetFormatPr defaultColWidth="9" defaultRowHeight="14.25" outlineLevelCol="2"/>
  <cols>
    <col min="1" max="1" width="8.97345132743363" customWidth="1"/>
    <col min="2" max="2" width="29.0884955752212" style="41" customWidth="1"/>
    <col min="3" max="3" width="77.1681415929203" customWidth="1"/>
  </cols>
  <sheetData>
    <row r="3" spans="1:1">
      <c r="A3" t="s">
        <v>2</v>
      </c>
    </row>
    <row r="4" spans="2:2">
      <c r="B4" s="41" t="s">
        <v>8</v>
      </c>
    </row>
    <row r="5" spans="2:2">
      <c r="B5" s="41" t="s">
        <v>10</v>
      </c>
    </row>
    <row r="6" spans="2:2">
      <c r="B6" s="41" t="s">
        <v>11</v>
      </c>
    </row>
    <row r="7" spans="2:2">
      <c r="B7" s="41" t="s">
        <v>13</v>
      </c>
    </row>
    <row r="8" spans="2:2">
      <c r="B8" s="41" t="s">
        <v>238</v>
      </c>
    </row>
    <row r="9" spans="2:3">
      <c r="B9" s="41" t="s">
        <v>239</v>
      </c>
      <c r="C9">
        <v>10020090</v>
      </c>
    </row>
    <row r="10" spans="2:2">
      <c r="B10" s="41" t="s">
        <v>240</v>
      </c>
    </row>
    <row r="11" spans="2:2">
      <c r="B11" s="41" t="s">
        <v>241</v>
      </c>
    </row>
    <row r="12" spans="2:3">
      <c r="B12" s="41" t="s">
        <v>242</v>
      </c>
      <c r="C12" t="s">
        <v>243</v>
      </c>
    </row>
    <row r="13" spans="2:2">
      <c r="B13" s="41" t="s">
        <v>244</v>
      </c>
    </row>
    <row r="14" spans="2:3">
      <c r="B14" s="41" t="s">
        <v>245</v>
      </c>
      <c r="C14" s="42">
        <v>0</v>
      </c>
    </row>
    <row r="15" spans="2:3">
      <c r="B15" s="41" t="s">
        <v>246</v>
      </c>
      <c r="C15" s="42">
        <v>0</v>
      </c>
    </row>
    <row r="16" spans="2:2">
      <c r="B16" s="41" t="s">
        <v>247</v>
      </c>
    </row>
    <row r="17" spans="2:2">
      <c r="B17" s="41" t="s">
        <v>248</v>
      </c>
    </row>
    <row r="18" spans="2:3">
      <c r="B18" s="41" t="s">
        <v>249</v>
      </c>
      <c r="C18" t="s">
        <v>250</v>
      </c>
    </row>
    <row r="19" spans="2:3">
      <c r="B19" s="41" t="s">
        <v>251</v>
      </c>
      <c r="C19" t="s">
        <v>252</v>
      </c>
    </row>
    <row r="20" spans="2:3">
      <c r="B20" s="41" t="s">
        <v>253</v>
      </c>
      <c r="C20" t="s">
        <v>252</v>
      </c>
    </row>
    <row r="21" spans="2:3">
      <c r="B21" s="41" t="s">
        <v>254</v>
      </c>
      <c r="C21">
        <v>0</v>
      </c>
    </row>
    <row r="22" spans="2:3">
      <c r="B22" s="41" t="s">
        <v>255</v>
      </c>
      <c r="C22" t="s">
        <v>256</v>
      </c>
    </row>
    <row r="23" spans="2:3">
      <c r="B23" s="41" t="s">
        <v>257</v>
      </c>
      <c r="C23">
        <v>1</v>
      </c>
    </row>
    <row r="24" spans="2:3">
      <c r="B24" s="41" t="s">
        <v>258</v>
      </c>
      <c r="C24">
        <v>10</v>
      </c>
    </row>
    <row r="25" spans="2:3">
      <c r="B25" s="41" t="s">
        <v>259</v>
      </c>
      <c r="C25" t="b">
        <v>1</v>
      </c>
    </row>
    <row r="26" spans="2:3">
      <c r="B26" s="41" t="s">
        <v>260</v>
      </c>
      <c r="C26" t="b">
        <v>1</v>
      </c>
    </row>
    <row r="27" spans="2:3">
      <c r="B27" s="41" t="s">
        <v>261</v>
      </c>
      <c r="C27">
        <v>5</v>
      </c>
    </row>
    <row r="28" spans="2:3">
      <c r="B28" s="41" t="s">
        <v>262</v>
      </c>
      <c r="C28" t="s">
        <v>263</v>
      </c>
    </row>
    <row r="29" spans="2:3">
      <c r="B29" s="41" t="s">
        <v>264</v>
      </c>
      <c r="C29" t="s">
        <v>265</v>
      </c>
    </row>
    <row r="30" spans="2:3">
      <c r="B30" s="41" t="s">
        <v>266</v>
      </c>
      <c r="C30" t="s">
        <v>267</v>
      </c>
    </row>
    <row r="31" spans="2:3">
      <c r="B31" s="41" t="s">
        <v>268</v>
      </c>
      <c r="C31" t="b">
        <v>0</v>
      </c>
    </row>
    <row r="32" spans="2:3">
      <c r="B32" s="41" t="s">
        <v>269</v>
      </c>
      <c r="C32" t="b">
        <v>1</v>
      </c>
    </row>
    <row r="33" spans="2:3">
      <c r="B33" s="41" t="s">
        <v>270</v>
      </c>
      <c r="C33" t="s">
        <v>271</v>
      </c>
    </row>
    <row r="34" spans="2:3">
      <c r="B34" s="41" t="s">
        <v>272</v>
      </c>
      <c r="C34">
        <v>5060</v>
      </c>
    </row>
    <row r="35" spans="2:3">
      <c r="B35" s="41" t="s">
        <v>273</v>
      </c>
      <c r="C35" t="s">
        <v>274</v>
      </c>
    </row>
    <row r="36" spans="2:3">
      <c r="B36" s="41" t="s">
        <v>275</v>
      </c>
      <c r="C36" t="s">
        <v>276</v>
      </c>
    </row>
    <row r="37" spans="2:2">
      <c r="B37" s="41" t="s">
        <v>277</v>
      </c>
    </row>
    <row r="38" spans="2:3">
      <c r="B38" s="41" t="s">
        <v>278</v>
      </c>
      <c r="C38" t="s">
        <v>279</v>
      </c>
    </row>
    <row r="39" spans="2:3">
      <c r="B39" s="41" t="s">
        <v>280</v>
      </c>
      <c r="C39" t="s">
        <v>281</v>
      </c>
    </row>
    <row r="40" spans="2:3">
      <c r="B40" s="41" t="s">
        <v>282</v>
      </c>
      <c r="C40" t="s">
        <v>283</v>
      </c>
    </row>
    <row r="41" spans="2:3">
      <c r="B41" s="41" t="s">
        <v>284</v>
      </c>
      <c r="C41" t="b">
        <v>0</v>
      </c>
    </row>
    <row r="42" spans="2:3">
      <c r="B42" s="41" t="s">
        <v>285</v>
      </c>
      <c r="C42" t="b">
        <v>0</v>
      </c>
    </row>
    <row r="43" spans="2:3">
      <c r="B43" s="41" t="s">
        <v>286</v>
      </c>
      <c r="C43" t="b">
        <v>0</v>
      </c>
    </row>
    <row r="44" spans="2:3">
      <c r="B44" s="41" t="s">
        <v>287</v>
      </c>
      <c r="C44" t="b">
        <v>0</v>
      </c>
    </row>
    <row r="45" spans="1:1">
      <c r="A45" t="s">
        <v>3</v>
      </c>
    </row>
    <row r="46" spans="2:2">
      <c r="B46" s="41" t="s">
        <v>8</v>
      </c>
    </row>
    <row r="47" spans="2:2">
      <c r="B47" s="41" t="s">
        <v>10</v>
      </c>
    </row>
    <row r="48" spans="2:2">
      <c r="B48" s="41" t="s">
        <v>11</v>
      </c>
    </row>
    <row r="49" spans="2:2">
      <c r="B49" s="41" t="s">
        <v>13</v>
      </c>
    </row>
    <row r="50" spans="2:2">
      <c r="B50" s="41" t="s">
        <v>238</v>
      </c>
    </row>
    <row r="51" spans="2:3">
      <c r="B51" s="41" t="s">
        <v>239</v>
      </c>
      <c r="C51">
        <v>10020090</v>
      </c>
    </row>
    <row r="52" spans="2:2">
      <c r="B52" s="41" t="s">
        <v>240</v>
      </c>
    </row>
    <row r="53" spans="2:2">
      <c r="B53" s="41" t="s">
        <v>241</v>
      </c>
    </row>
    <row r="54" spans="2:3">
      <c r="B54" s="41" t="s">
        <v>242</v>
      </c>
      <c r="C54" t="s">
        <v>243</v>
      </c>
    </row>
    <row r="55" spans="2:2">
      <c r="B55" s="41" t="s">
        <v>244</v>
      </c>
    </row>
    <row r="56" spans="2:3">
      <c r="B56" s="41" t="s">
        <v>245</v>
      </c>
      <c r="C56" s="42">
        <v>0</v>
      </c>
    </row>
    <row r="57" spans="2:3">
      <c r="B57" s="41" t="s">
        <v>246</v>
      </c>
      <c r="C57" s="42">
        <v>0</v>
      </c>
    </row>
    <row r="58" spans="2:2">
      <c r="B58" s="41" t="s">
        <v>247</v>
      </c>
    </row>
    <row r="59" spans="2:2">
      <c r="B59" s="41" t="s">
        <v>248</v>
      </c>
    </row>
    <row r="60" spans="2:3">
      <c r="B60" s="41" t="s">
        <v>249</v>
      </c>
      <c r="C60" t="s">
        <v>288</v>
      </c>
    </row>
    <row r="61" spans="2:3">
      <c r="B61" s="41" t="s">
        <v>251</v>
      </c>
      <c r="C61" t="s">
        <v>252</v>
      </c>
    </row>
    <row r="62" spans="2:3">
      <c r="B62" s="41" t="s">
        <v>253</v>
      </c>
      <c r="C62" t="s">
        <v>252</v>
      </c>
    </row>
    <row r="63" spans="2:3">
      <c r="B63" s="41" t="s">
        <v>254</v>
      </c>
      <c r="C63">
        <v>0</v>
      </c>
    </row>
    <row r="64" spans="2:3">
      <c r="B64" s="41" t="s">
        <v>255</v>
      </c>
      <c r="C64" t="s">
        <v>289</v>
      </c>
    </row>
    <row r="65" spans="2:3">
      <c r="B65" s="41" t="s">
        <v>257</v>
      </c>
      <c r="C65">
        <v>0</v>
      </c>
    </row>
    <row r="66" spans="2:3">
      <c r="B66" s="41" t="s">
        <v>258</v>
      </c>
      <c r="C66">
        <v>10</v>
      </c>
    </row>
    <row r="67" spans="2:3">
      <c r="B67" s="41" t="s">
        <v>259</v>
      </c>
      <c r="C67" t="b">
        <v>1</v>
      </c>
    </row>
    <row r="68" spans="2:3">
      <c r="B68" s="41" t="s">
        <v>260</v>
      </c>
      <c r="C68" t="b">
        <v>1</v>
      </c>
    </row>
    <row r="69" spans="2:3">
      <c r="B69" s="41" t="s">
        <v>261</v>
      </c>
      <c r="C69">
        <v>5</v>
      </c>
    </row>
    <row r="70" spans="2:3">
      <c r="B70" s="41" t="s">
        <v>262</v>
      </c>
      <c r="C70" t="s">
        <v>263</v>
      </c>
    </row>
    <row r="71" spans="2:3">
      <c r="B71" s="41" t="s">
        <v>264</v>
      </c>
      <c r="C71" t="s">
        <v>265</v>
      </c>
    </row>
    <row r="72" spans="2:3">
      <c r="B72" s="41" t="s">
        <v>266</v>
      </c>
      <c r="C72" t="s">
        <v>267</v>
      </c>
    </row>
    <row r="73" spans="1:1">
      <c r="A73" t="s">
        <v>4</v>
      </c>
    </row>
    <row r="74" spans="2:2">
      <c r="B74" s="41" t="s">
        <v>8</v>
      </c>
    </row>
    <row r="75" spans="2:2">
      <c r="B75" s="41" t="s">
        <v>10</v>
      </c>
    </row>
    <row r="76" spans="2:2">
      <c r="B76" s="41" t="s">
        <v>11</v>
      </c>
    </row>
    <row r="77" spans="2:2">
      <c r="B77" s="41" t="s">
        <v>13</v>
      </c>
    </row>
    <row r="78" spans="2:2">
      <c r="B78" s="41" t="s">
        <v>238</v>
      </c>
    </row>
    <row r="79" spans="2:3">
      <c r="B79" s="41" t="s">
        <v>239</v>
      </c>
      <c r="C79">
        <v>10020090</v>
      </c>
    </row>
    <row r="80" spans="2:2">
      <c r="B80" s="41" t="s">
        <v>240</v>
      </c>
    </row>
    <row r="81" spans="2:2">
      <c r="B81" s="41" t="s">
        <v>241</v>
      </c>
    </row>
    <row r="82" spans="2:3">
      <c r="B82" s="41" t="s">
        <v>242</v>
      </c>
      <c r="C82" t="s">
        <v>243</v>
      </c>
    </row>
    <row r="83" spans="2:2">
      <c r="B83" s="41" t="s">
        <v>244</v>
      </c>
    </row>
    <row r="84" spans="2:3">
      <c r="B84" s="41" t="s">
        <v>245</v>
      </c>
      <c r="C84" s="42">
        <v>0</v>
      </c>
    </row>
    <row r="85" spans="2:3">
      <c r="B85" s="41" t="s">
        <v>246</v>
      </c>
      <c r="C85" s="42">
        <v>0</v>
      </c>
    </row>
    <row r="86" spans="2:2">
      <c r="B86" s="41" t="s">
        <v>247</v>
      </c>
    </row>
    <row r="87" spans="2:2">
      <c r="B87" s="41" t="s">
        <v>248</v>
      </c>
    </row>
    <row r="88" spans="2:3">
      <c r="B88" s="41" t="s">
        <v>249</v>
      </c>
      <c r="C88" t="s">
        <v>250</v>
      </c>
    </row>
    <row r="89" spans="2:3">
      <c r="B89" s="41" t="s">
        <v>251</v>
      </c>
      <c r="C89" t="s">
        <v>252</v>
      </c>
    </row>
    <row r="90" spans="2:3">
      <c r="B90" s="41" t="s">
        <v>253</v>
      </c>
      <c r="C90" t="s">
        <v>252</v>
      </c>
    </row>
    <row r="91" spans="2:3">
      <c r="B91" s="41" t="s">
        <v>254</v>
      </c>
      <c r="C91">
        <v>0</v>
      </c>
    </row>
    <row r="92" spans="2:3">
      <c r="B92" s="41" t="s">
        <v>255</v>
      </c>
      <c r="C92" t="s">
        <v>256</v>
      </c>
    </row>
    <row r="93" spans="2:3">
      <c r="B93" s="41" t="s">
        <v>257</v>
      </c>
      <c r="C93">
        <v>3</v>
      </c>
    </row>
    <row r="94" spans="2:3">
      <c r="B94" s="41" t="s">
        <v>258</v>
      </c>
      <c r="C94">
        <v>10</v>
      </c>
    </row>
    <row r="95" spans="2:3">
      <c r="B95" s="41" t="s">
        <v>259</v>
      </c>
      <c r="C95" t="b">
        <v>1</v>
      </c>
    </row>
    <row r="96" spans="2:3">
      <c r="B96" s="41" t="s">
        <v>260</v>
      </c>
      <c r="C96" t="b">
        <v>1</v>
      </c>
    </row>
    <row r="97" spans="2:3">
      <c r="B97" s="41" t="s">
        <v>261</v>
      </c>
      <c r="C97">
        <v>5</v>
      </c>
    </row>
    <row r="98" spans="2:3">
      <c r="B98" s="41" t="s">
        <v>262</v>
      </c>
      <c r="C98" t="s">
        <v>263</v>
      </c>
    </row>
    <row r="99" spans="2:3">
      <c r="B99" s="41" t="s">
        <v>264</v>
      </c>
      <c r="C99" t="s">
        <v>265</v>
      </c>
    </row>
    <row r="100" spans="2:3">
      <c r="B100" s="41" t="s">
        <v>266</v>
      </c>
      <c r="C100" t="s">
        <v>267</v>
      </c>
    </row>
    <row r="101" spans="2:3">
      <c r="B101" s="41" t="s">
        <v>268</v>
      </c>
      <c r="C101" t="b">
        <v>0</v>
      </c>
    </row>
    <row r="102" spans="2:3">
      <c r="B102" s="41" t="s">
        <v>269</v>
      </c>
      <c r="C102" t="b">
        <v>1</v>
      </c>
    </row>
    <row r="103" spans="2:3">
      <c r="B103" s="41" t="s">
        <v>270</v>
      </c>
      <c r="C103" t="s">
        <v>271</v>
      </c>
    </row>
    <row r="104" spans="2:3">
      <c r="B104" s="41" t="s">
        <v>272</v>
      </c>
      <c r="C104">
        <v>5060</v>
      </c>
    </row>
    <row r="105" spans="2:3">
      <c r="B105" s="41" t="s">
        <v>273</v>
      </c>
      <c r="C105" t="s">
        <v>274</v>
      </c>
    </row>
    <row r="106" spans="2:3">
      <c r="B106" s="41" t="s">
        <v>275</v>
      </c>
      <c r="C106" t="s">
        <v>276</v>
      </c>
    </row>
    <row r="107" spans="2:2">
      <c r="B107" s="41" t="s">
        <v>277</v>
      </c>
    </row>
    <row r="108" spans="2:3">
      <c r="B108" s="41" t="s">
        <v>278</v>
      </c>
      <c r="C108" t="s">
        <v>279</v>
      </c>
    </row>
    <row r="109" spans="2:3">
      <c r="B109" s="41" t="s">
        <v>280</v>
      </c>
      <c r="C109" t="s">
        <v>281</v>
      </c>
    </row>
    <row r="110" spans="2:3">
      <c r="B110" s="41" t="s">
        <v>282</v>
      </c>
      <c r="C110" t="s">
        <v>283</v>
      </c>
    </row>
    <row r="111" spans="2:3">
      <c r="B111" s="41" t="s">
        <v>284</v>
      </c>
      <c r="C111" t="b">
        <v>0</v>
      </c>
    </row>
    <row r="112" spans="2:3">
      <c r="B112" s="41" t="s">
        <v>285</v>
      </c>
      <c r="C112" t="b">
        <v>0</v>
      </c>
    </row>
    <row r="113" spans="2:3">
      <c r="B113" s="41" t="s">
        <v>286</v>
      </c>
      <c r="C113" t="b">
        <v>0</v>
      </c>
    </row>
    <row r="114" spans="2:3">
      <c r="B114" s="41" t="s">
        <v>287</v>
      </c>
      <c r="C114" t="b">
        <v>0</v>
      </c>
    </row>
    <row r="115" spans="2:3">
      <c r="B115" s="41" t="s">
        <v>290</v>
      </c>
      <c r="C115">
        <v>220</v>
      </c>
    </row>
    <row r="116" spans="2:3">
      <c r="B116" s="41" t="s">
        <v>291</v>
      </c>
      <c r="C116">
        <v>220</v>
      </c>
    </row>
    <row r="117" spans="1:1">
      <c r="A117" t="s">
        <v>5</v>
      </c>
    </row>
    <row r="118" spans="2:2">
      <c r="B118" s="41" t="s">
        <v>8</v>
      </c>
    </row>
    <row r="119" spans="2:2">
      <c r="B119" s="41" t="s">
        <v>10</v>
      </c>
    </row>
    <row r="120" spans="2:2">
      <c r="B120" s="41" t="s">
        <v>11</v>
      </c>
    </row>
    <row r="121" spans="2:2">
      <c r="B121" s="41" t="s">
        <v>13</v>
      </c>
    </row>
    <row r="122" spans="2:2">
      <c r="B122" s="41" t="s">
        <v>238</v>
      </c>
    </row>
    <row r="123" spans="2:3">
      <c r="B123" s="41" t="s">
        <v>239</v>
      </c>
      <c r="C123">
        <v>10020090</v>
      </c>
    </row>
    <row r="124" spans="2:2">
      <c r="B124" s="41" t="s">
        <v>240</v>
      </c>
    </row>
    <row r="125" spans="2:2">
      <c r="B125" s="41" t="s">
        <v>241</v>
      </c>
    </row>
    <row r="126" spans="2:3">
      <c r="B126" s="41" t="s">
        <v>242</v>
      </c>
      <c r="C126" t="s">
        <v>243</v>
      </c>
    </row>
    <row r="127" spans="2:2">
      <c r="B127" s="41" t="s">
        <v>244</v>
      </c>
    </row>
    <row r="128" spans="2:3">
      <c r="B128" s="41" t="s">
        <v>245</v>
      </c>
      <c r="C128" s="42">
        <v>0</v>
      </c>
    </row>
    <row r="129" spans="2:3">
      <c r="B129" s="41" t="s">
        <v>246</v>
      </c>
      <c r="C129" s="42">
        <v>0</v>
      </c>
    </row>
    <row r="130" spans="2:2">
      <c r="B130" s="41" t="s">
        <v>247</v>
      </c>
    </row>
    <row r="131" spans="2:2">
      <c r="B131" s="41" t="s">
        <v>248</v>
      </c>
    </row>
    <row r="132" spans="2:3">
      <c r="B132" s="41" t="s">
        <v>249</v>
      </c>
      <c r="C132" t="s">
        <v>288</v>
      </c>
    </row>
    <row r="133" spans="2:3">
      <c r="B133" s="41" t="s">
        <v>251</v>
      </c>
      <c r="C133" t="s">
        <v>252</v>
      </c>
    </row>
    <row r="134" spans="2:3">
      <c r="B134" s="41" t="s">
        <v>253</v>
      </c>
      <c r="C134" t="s">
        <v>252</v>
      </c>
    </row>
    <row r="135" spans="2:3">
      <c r="B135" s="41" t="s">
        <v>254</v>
      </c>
      <c r="C135">
        <v>0</v>
      </c>
    </row>
    <row r="136" spans="2:3">
      <c r="B136" s="41" t="s">
        <v>255</v>
      </c>
      <c r="C136" t="s">
        <v>289</v>
      </c>
    </row>
    <row r="137" spans="2:3">
      <c r="B137" s="41" t="s">
        <v>257</v>
      </c>
      <c r="C137">
        <v>2</v>
      </c>
    </row>
    <row r="138" spans="2:3">
      <c r="B138" s="41" t="s">
        <v>258</v>
      </c>
      <c r="C138">
        <v>10</v>
      </c>
    </row>
    <row r="139" spans="2:3">
      <c r="B139" s="41" t="s">
        <v>259</v>
      </c>
      <c r="C139" t="b">
        <v>1</v>
      </c>
    </row>
    <row r="140" spans="2:3">
      <c r="B140" s="41" t="s">
        <v>260</v>
      </c>
      <c r="C140" t="b">
        <v>1</v>
      </c>
    </row>
    <row r="141" spans="2:3">
      <c r="B141" s="41" t="s">
        <v>261</v>
      </c>
      <c r="C141">
        <v>5</v>
      </c>
    </row>
    <row r="142" spans="2:3">
      <c r="B142" s="41" t="s">
        <v>262</v>
      </c>
      <c r="C142" t="s">
        <v>263</v>
      </c>
    </row>
    <row r="143" spans="2:3">
      <c r="B143" s="41" t="s">
        <v>264</v>
      </c>
      <c r="C143" t="s">
        <v>265</v>
      </c>
    </row>
    <row r="144" spans="2:3">
      <c r="B144" s="41" t="s">
        <v>266</v>
      </c>
      <c r="C144" t="s">
        <v>267</v>
      </c>
    </row>
    <row r="145" spans="1:1">
      <c r="A145" t="s">
        <v>6</v>
      </c>
    </row>
    <row r="146" spans="2:2">
      <c r="B146" s="41" t="s">
        <v>8</v>
      </c>
    </row>
    <row r="147" spans="2:2">
      <c r="B147" s="41" t="s">
        <v>10</v>
      </c>
    </row>
    <row r="148" spans="2:2">
      <c r="B148" s="41" t="s">
        <v>11</v>
      </c>
    </row>
    <row r="149" spans="2:2">
      <c r="B149" s="41" t="s">
        <v>13</v>
      </c>
    </row>
    <row r="150" spans="2:2">
      <c r="B150" s="41" t="s">
        <v>238</v>
      </c>
    </row>
    <row r="151" spans="2:3">
      <c r="B151" s="41" t="s">
        <v>239</v>
      </c>
      <c r="C151">
        <v>10020090</v>
      </c>
    </row>
    <row r="152" spans="2:2">
      <c r="B152" s="41" t="s">
        <v>240</v>
      </c>
    </row>
    <row r="153" spans="2:2">
      <c r="B153" s="41" t="s">
        <v>241</v>
      </c>
    </row>
    <row r="154" spans="2:3">
      <c r="B154" s="41" t="s">
        <v>242</v>
      </c>
      <c r="C154" t="s">
        <v>243</v>
      </c>
    </row>
    <row r="155" spans="2:2">
      <c r="B155" s="41" t="s">
        <v>244</v>
      </c>
    </row>
    <row r="156" spans="2:3">
      <c r="B156" s="41" t="s">
        <v>245</v>
      </c>
      <c r="C156" s="42">
        <v>0</v>
      </c>
    </row>
    <row r="157" spans="2:3">
      <c r="B157" s="41" t="s">
        <v>246</v>
      </c>
      <c r="C157" s="42">
        <v>0</v>
      </c>
    </row>
    <row r="158" spans="2:2">
      <c r="B158" s="41" t="s">
        <v>247</v>
      </c>
    </row>
    <row r="159" spans="2:2">
      <c r="B159" s="41" t="s">
        <v>248</v>
      </c>
    </row>
    <row r="160" spans="2:3">
      <c r="B160" s="41" t="s">
        <v>249</v>
      </c>
      <c r="C160" t="s">
        <v>250</v>
      </c>
    </row>
    <row r="161" spans="2:3">
      <c r="B161" s="41" t="s">
        <v>251</v>
      </c>
      <c r="C161" t="s">
        <v>252</v>
      </c>
    </row>
    <row r="162" spans="2:3">
      <c r="B162" s="41" t="s">
        <v>253</v>
      </c>
      <c r="C162" t="s">
        <v>252</v>
      </c>
    </row>
    <row r="163" spans="2:3">
      <c r="B163" s="41" t="s">
        <v>254</v>
      </c>
      <c r="C163">
        <v>0</v>
      </c>
    </row>
    <row r="164" spans="2:3">
      <c r="B164" s="41" t="s">
        <v>255</v>
      </c>
      <c r="C164" t="s">
        <v>256</v>
      </c>
    </row>
    <row r="165" spans="2:3">
      <c r="B165" s="41" t="s">
        <v>257</v>
      </c>
      <c r="C165">
        <v>5</v>
      </c>
    </row>
    <row r="166" spans="2:3">
      <c r="B166" s="41" t="s">
        <v>258</v>
      </c>
      <c r="C166">
        <v>10</v>
      </c>
    </row>
    <row r="167" spans="2:3">
      <c r="B167" s="41" t="s">
        <v>259</v>
      </c>
      <c r="C167" t="b">
        <v>1</v>
      </c>
    </row>
    <row r="168" spans="2:3">
      <c r="B168" s="41" t="s">
        <v>260</v>
      </c>
      <c r="C168" t="b">
        <v>1</v>
      </c>
    </row>
    <row r="169" spans="2:3">
      <c r="B169" s="41" t="s">
        <v>261</v>
      </c>
      <c r="C169">
        <v>5</v>
      </c>
    </row>
    <row r="170" spans="2:3">
      <c r="B170" s="41" t="s">
        <v>262</v>
      </c>
      <c r="C170" t="s">
        <v>263</v>
      </c>
    </row>
    <row r="171" spans="2:3">
      <c r="B171" s="41" t="s">
        <v>264</v>
      </c>
      <c r="C171" t="s">
        <v>265</v>
      </c>
    </row>
    <row r="172" spans="2:3">
      <c r="B172" s="41" t="s">
        <v>266</v>
      </c>
      <c r="C172" t="s">
        <v>267</v>
      </c>
    </row>
    <row r="173" spans="2:3">
      <c r="B173" s="41" t="s">
        <v>268</v>
      </c>
      <c r="C173" t="b">
        <v>0</v>
      </c>
    </row>
    <row r="174" spans="2:3">
      <c r="B174" s="41" t="s">
        <v>269</v>
      </c>
      <c r="C174" t="b">
        <v>1</v>
      </c>
    </row>
    <row r="175" spans="2:3">
      <c r="B175" s="41" t="s">
        <v>270</v>
      </c>
      <c r="C175" t="s">
        <v>271</v>
      </c>
    </row>
    <row r="176" spans="2:3">
      <c r="B176" s="41" t="s">
        <v>272</v>
      </c>
      <c r="C176">
        <v>5060</v>
      </c>
    </row>
    <row r="177" spans="2:3">
      <c r="B177" s="41" t="s">
        <v>273</v>
      </c>
      <c r="C177" t="s">
        <v>274</v>
      </c>
    </row>
    <row r="178" spans="2:3">
      <c r="B178" s="41" t="s">
        <v>275</v>
      </c>
      <c r="C178" t="s">
        <v>276</v>
      </c>
    </row>
    <row r="179" spans="2:2">
      <c r="B179" s="41" t="s">
        <v>277</v>
      </c>
    </row>
    <row r="180" spans="2:3">
      <c r="B180" s="41" t="s">
        <v>278</v>
      </c>
      <c r="C180" t="s">
        <v>279</v>
      </c>
    </row>
    <row r="181" spans="2:3">
      <c r="B181" s="41" t="s">
        <v>280</v>
      </c>
      <c r="C181" t="s">
        <v>281</v>
      </c>
    </row>
    <row r="182" spans="2:3">
      <c r="B182" s="41" t="s">
        <v>282</v>
      </c>
      <c r="C182" t="s">
        <v>283</v>
      </c>
    </row>
    <row r="183" spans="2:3">
      <c r="B183" s="41" t="s">
        <v>284</v>
      </c>
      <c r="C183" t="b">
        <v>0</v>
      </c>
    </row>
    <row r="184" spans="2:3">
      <c r="B184" s="41" t="s">
        <v>285</v>
      </c>
      <c r="C184" t="b">
        <v>0</v>
      </c>
    </row>
    <row r="185" spans="2:3">
      <c r="B185" s="41" t="s">
        <v>286</v>
      </c>
      <c r="C185" t="b">
        <v>0</v>
      </c>
    </row>
    <row r="186" spans="2:3">
      <c r="B186" s="41" t="s">
        <v>287</v>
      </c>
      <c r="C186" t="b">
        <v>0</v>
      </c>
    </row>
    <row r="187" spans="2:3">
      <c r="B187" s="41" t="s">
        <v>290</v>
      </c>
      <c r="C187">
        <v>180</v>
      </c>
    </row>
    <row r="188" spans="2:3">
      <c r="B188" s="41" t="s">
        <v>291</v>
      </c>
      <c r="C188">
        <v>180</v>
      </c>
    </row>
    <row r="189" spans="1:1">
      <c r="A189" t="s">
        <v>7</v>
      </c>
    </row>
    <row r="190" spans="2:2">
      <c r="B190" s="41" t="s">
        <v>8</v>
      </c>
    </row>
    <row r="191" spans="2:2">
      <c r="B191" s="41" t="s">
        <v>10</v>
      </c>
    </row>
    <row r="192" spans="2:2">
      <c r="B192" s="41" t="s">
        <v>11</v>
      </c>
    </row>
    <row r="193" spans="2:2">
      <c r="B193" s="41" t="s">
        <v>13</v>
      </c>
    </row>
    <row r="194" spans="2:2">
      <c r="B194" s="41" t="s">
        <v>238</v>
      </c>
    </row>
    <row r="195" spans="2:3">
      <c r="B195" s="41" t="s">
        <v>239</v>
      </c>
      <c r="C195">
        <v>10020090</v>
      </c>
    </row>
    <row r="196" spans="2:2">
      <c r="B196" s="41" t="s">
        <v>240</v>
      </c>
    </row>
    <row r="197" spans="2:2">
      <c r="B197" s="41" t="s">
        <v>241</v>
      </c>
    </row>
    <row r="198" spans="2:3">
      <c r="B198" s="41" t="s">
        <v>242</v>
      </c>
      <c r="C198" t="s">
        <v>243</v>
      </c>
    </row>
    <row r="199" spans="2:2">
      <c r="B199" s="41" t="s">
        <v>244</v>
      </c>
    </row>
    <row r="200" spans="2:3">
      <c r="B200" s="41" t="s">
        <v>245</v>
      </c>
      <c r="C200" s="42">
        <v>0</v>
      </c>
    </row>
    <row r="201" spans="2:3">
      <c r="B201" s="41" t="s">
        <v>246</v>
      </c>
      <c r="C201" s="42">
        <v>0</v>
      </c>
    </row>
    <row r="202" spans="2:2">
      <c r="B202" s="41" t="s">
        <v>247</v>
      </c>
    </row>
    <row r="203" spans="2:2">
      <c r="B203" s="41" t="s">
        <v>248</v>
      </c>
    </row>
    <row r="204" spans="2:3">
      <c r="B204" s="41" t="s">
        <v>249</v>
      </c>
      <c r="C204" t="s">
        <v>288</v>
      </c>
    </row>
    <row r="205" spans="2:3">
      <c r="B205" s="41" t="s">
        <v>251</v>
      </c>
      <c r="C205" t="s">
        <v>252</v>
      </c>
    </row>
    <row r="206" spans="2:3">
      <c r="B206" s="41" t="s">
        <v>253</v>
      </c>
      <c r="C206" t="s">
        <v>252</v>
      </c>
    </row>
    <row r="207" spans="2:3">
      <c r="B207" s="41" t="s">
        <v>254</v>
      </c>
      <c r="C207">
        <v>0</v>
      </c>
    </row>
    <row r="208" spans="2:3">
      <c r="B208" s="41" t="s">
        <v>255</v>
      </c>
      <c r="C208" t="s">
        <v>289</v>
      </c>
    </row>
    <row r="209" spans="2:3">
      <c r="B209" s="41" t="s">
        <v>257</v>
      </c>
      <c r="C209">
        <v>4</v>
      </c>
    </row>
    <row r="210" spans="2:3">
      <c r="B210" s="41" t="s">
        <v>258</v>
      </c>
      <c r="C210">
        <v>10</v>
      </c>
    </row>
    <row r="211" spans="2:3">
      <c r="B211" s="41" t="s">
        <v>259</v>
      </c>
      <c r="C211" t="b">
        <v>1</v>
      </c>
    </row>
    <row r="212" spans="2:3">
      <c r="B212" s="41" t="s">
        <v>260</v>
      </c>
      <c r="C212" t="b">
        <v>1</v>
      </c>
    </row>
    <row r="213" spans="2:3">
      <c r="B213" s="41" t="s">
        <v>261</v>
      </c>
      <c r="C213">
        <v>5</v>
      </c>
    </row>
    <row r="214" spans="2:3">
      <c r="B214" s="41" t="s">
        <v>262</v>
      </c>
      <c r="C214" t="s">
        <v>263</v>
      </c>
    </row>
    <row r="215" spans="2:3">
      <c r="B215" s="41" t="s">
        <v>264</v>
      </c>
      <c r="C215" t="s">
        <v>265</v>
      </c>
    </row>
    <row r="216" spans="2:3">
      <c r="B216" s="41" t="s">
        <v>266</v>
      </c>
      <c r="C216" t="s">
        <v>267</v>
      </c>
    </row>
  </sheetData>
  <pageMargins left="0.7" right="0.7" top="0.75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80"/>
  <sheetViews>
    <sheetView workbookViewId="0">
      <pane ySplit="1" topLeftCell="A14" activePane="bottomLeft" state="frozen"/>
      <selection/>
      <selection pane="bottomLeft" activeCell="E2" sqref="E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18.5752212389381" customWidth="1"/>
    <col min="5" max="5" width="14.7079646017699" style="21" customWidth="1"/>
    <col min="6" max="6" width="12.4867256637168" customWidth="1"/>
    <col min="7" max="7" width="8.53097345132743" customWidth="1"/>
    <col min="8" max="32" width="1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37">
      <c r="A2" s="26">
        <v>45482.2378472222</v>
      </c>
      <c r="B2">
        <v>0</v>
      </c>
      <c r="C2">
        <v>0</v>
      </c>
      <c r="D2" t="s">
        <v>297</v>
      </c>
      <c r="E2" s="21">
        <v>1</v>
      </c>
      <c r="F2" s="32">
        <v>45482.2377314815</v>
      </c>
      <c r="G2" t="s">
        <v>298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185</v>
      </c>
      <c r="AH2" t="s">
        <v>299</v>
      </c>
      <c r="AI2" t="s">
        <v>300</v>
      </c>
      <c r="AJ2">
        <v>867.821574270583</v>
      </c>
      <c r="AK2" t="b">
        <v>1</v>
      </c>
    </row>
    <row r="3" spans="1:37">
      <c r="A3" s="26">
        <v>45482.237962963</v>
      </c>
      <c r="B3">
        <v>0</v>
      </c>
      <c r="C3">
        <v>0</v>
      </c>
      <c r="D3" t="s">
        <v>297</v>
      </c>
      <c r="E3" s="21">
        <v>1</v>
      </c>
      <c r="F3" s="32">
        <v>45482.2378472222</v>
      </c>
      <c r="G3" t="s">
        <v>298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185</v>
      </c>
      <c r="AH3" t="s">
        <v>299</v>
      </c>
      <c r="AI3" t="s">
        <v>301</v>
      </c>
      <c r="AJ3">
        <v>801.812319888531</v>
      </c>
      <c r="AK3" t="b">
        <v>1</v>
      </c>
    </row>
    <row r="4" spans="1:37">
      <c r="A4" s="26">
        <v>45482.2380787037</v>
      </c>
      <c r="B4">
        <v>0</v>
      </c>
      <c r="C4">
        <v>0</v>
      </c>
      <c r="D4" t="s">
        <v>297</v>
      </c>
      <c r="E4" s="21">
        <v>2</v>
      </c>
      <c r="F4" s="32">
        <v>45482.237962963</v>
      </c>
      <c r="G4" t="s">
        <v>298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185</v>
      </c>
      <c r="AH4" t="s">
        <v>299</v>
      </c>
      <c r="AI4" t="s">
        <v>302</v>
      </c>
      <c r="AJ4">
        <v>868.504088524632</v>
      </c>
      <c r="AK4" t="b">
        <v>1</v>
      </c>
    </row>
    <row r="5" spans="1:37">
      <c r="A5" s="26">
        <v>45482.2381944444</v>
      </c>
      <c r="B5">
        <v>0</v>
      </c>
      <c r="C5">
        <v>0</v>
      </c>
      <c r="D5" t="s">
        <v>297</v>
      </c>
      <c r="E5" s="21">
        <v>2</v>
      </c>
      <c r="F5" s="32">
        <v>45482.2380787037</v>
      </c>
      <c r="G5" t="s">
        <v>298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185</v>
      </c>
      <c r="AH5" t="s">
        <v>299</v>
      </c>
      <c r="AI5" t="s">
        <v>303</v>
      </c>
      <c r="AJ5">
        <v>810.397248596655</v>
      </c>
      <c r="AK5" t="b">
        <v>1</v>
      </c>
    </row>
    <row r="6" spans="1:37">
      <c r="A6" s="26">
        <v>45482.2383101852</v>
      </c>
      <c r="B6">
        <v>0</v>
      </c>
      <c r="C6">
        <v>0</v>
      </c>
      <c r="D6" t="s">
        <v>297</v>
      </c>
      <c r="E6" s="21">
        <v>3</v>
      </c>
      <c r="F6" s="32">
        <v>45482.2381944444</v>
      </c>
      <c r="G6" t="s">
        <v>298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185</v>
      </c>
      <c r="AH6" t="s">
        <v>299</v>
      </c>
      <c r="AI6" t="s">
        <v>304</v>
      </c>
      <c r="AJ6">
        <v>870.263398465759</v>
      </c>
      <c r="AK6" t="b">
        <v>1</v>
      </c>
    </row>
    <row r="7" spans="1:37">
      <c r="A7" s="26">
        <v>45482.2384259259</v>
      </c>
      <c r="B7">
        <v>0</v>
      </c>
      <c r="C7">
        <v>0</v>
      </c>
      <c r="D7" t="s">
        <v>297</v>
      </c>
      <c r="E7" s="21">
        <v>3</v>
      </c>
      <c r="F7" s="32">
        <v>45482.2383101852</v>
      </c>
      <c r="G7" t="s">
        <v>298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185</v>
      </c>
      <c r="AH7" t="s">
        <v>299</v>
      </c>
      <c r="AI7" t="s">
        <v>305</v>
      </c>
      <c r="AJ7">
        <v>807.972983205418</v>
      </c>
      <c r="AK7" t="b">
        <v>1</v>
      </c>
    </row>
    <row r="8" spans="1:37">
      <c r="A8" s="26">
        <v>45482.2385416667</v>
      </c>
      <c r="B8">
        <v>0</v>
      </c>
      <c r="C8">
        <v>0</v>
      </c>
      <c r="D8" t="s">
        <v>297</v>
      </c>
      <c r="E8" s="21">
        <v>4</v>
      </c>
      <c r="F8" s="32">
        <v>45482.2384259259</v>
      </c>
      <c r="G8" t="s">
        <v>298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185</v>
      </c>
      <c r="AH8" t="s">
        <v>299</v>
      </c>
      <c r="AI8" t="s">
        <v>306</v>
      </c>
      <c r="AJ8">
        <v>869.960738427115</v>
      </c>
      <c r="AK8" t="b">
        <v>1</v>
      </c>
    </row>
    <row r="9" spans="1:37">
      <c r="A9" s="26">
        <v>45482.2386574074</v>
      </c>
      <c r="B9">
        <v>0</v>
      </c>
      <c r="C9">
        <v>0</v>
      </c>
      <c r="D9" t="s">
        <v>297</v>
      </c>
      <c r="E9" s="21">
        <v>4</v>
      </c>
      <c r="F9" s="32">
        <v>45482.2385416667</v>
      </c>
      <c r="G9" t="s">
        <v>298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185</v>
      </c>
      <c r="AH9" t="s">
        <v>299</v>
      </c>
      <c r="AI9" t="s">
        <v>307</v>
      </c>
      <c r="AJ9">
        <v>804.963604900569</v>
      </c>
      <c r="AK9" t="b">
        <v>1</v>
      </c>
    </row>
    <row r="10" spans="1:37">
      <c r="A10" s="26">
        <v>45482.2387731482</v>
      </c>
      <c r="B10">
        <v>0</v>
      </c>
      <c r="C10">
        <v>0</v>
      </c>
      <c r="D10" t="s">
        <v>297</v>
      </c>
      <c r="E10" s="21">
        <v>5</v>
      </c>
      <c r="F10" s="32">
        <v>45482.2386574074</v>
      </c>
      <c r="G10" t="s">
        <v>298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185</v>
      </c>
      <c r="AH10" t="s">
        <v>299</v>
      </c>
      <c r="AI10" t="s">
        <v>308</v>
      </c>
      <c r="AJ10">
        <v>874.547215904062</v>
      </c>
      <c r="AK10" t="b">
        <v>1</v>
      </c>
    </row>
    <row r="11" spans="1:37">
      <c r="A11" s="26">
        <v>45482.2388888889</v>
      </c>
      <c r="B11">
        <v>0</v>
      </c>
      <c r="C11">
        <v>0</v>
      </c>
      <c r="D11" t="s">
        <v>297</v>
      </c>
      <c r="E11" s="21">
        <v>5</v>
      </c>
      <c r="F11" s="32">
        <v>45482.2387731482</v>
      </c>
      <c r="G11" t="s">
        <v>298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185</v>
      </c>
      <c r="AH11" t="s">
        <v>299</v>
      </c>
      <c r="AI11" t="s">
        <v>309</v>
      </c>
      <c r="AJ11">
        <v>812.050564874444</v>
      </c>
      <c r="AK11" t="b">
        <v>1</v>
      </c>
    </row>
    <row r="12" spans="1:37">
      <c r="A12" s="26">
        <v>45482.2390046296</v>
      </c>
      <c r="B12">
        <v>0</v>
      </c>
      <c r="C12">
        <v>0</v>
      </c>
      <c r="D12" t="s">
        <v>297</v>
      </c>
      <c r="E12" s="21">
        <v>6</v>
      </c>
      <c r="F12" s="32">
        <v>45482.2388888889</v>
      </c>
      <c r="G12" t="s">
        <v>298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185</v>
      </c>
      <c r="AH12" t="s">
        <v>299</v>
      </c>
      <c r="AI12" t="s">
        <v>310</v>
      </c>
      <c r="AJ12">
        <v>868.741418027993</v>
      </c>
      <c r="AK12" t="b">
        <v>1</v>
      </c>
    </row>
    <row r="13" spans="1:37">
      <c r="A13" s="26">
        <v>45482.2391203704</v>
      </c>
      <c r="B13">
        <v>0</v>
      </c>
      <c r="C13">
        <v>0</v>
      </c>
      <c r="D13" t="s">
        <v>297</v>
      </c>
      <c r="E13" s="21">
        <v>6</v>
      </c>
      <c r="F13" s="32">
        <v>45482.2390046296</v>
      </c>
      <c r="G13" t="s">
        <v>298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185</v>
      </c>
      <c r="AH13" t="s">
        <v>299</v>
      </c>
      <c r="AI13" t="s">
        <v>311</v>
      </c>
      <c r="AJ13">
        <v>799.176687351317</v>
      </c>
      <c r="AK13" t="b">
        <v>1</v>
      </c>
    </row>
    <row r="14" spans="1:37">
      <c r="A14" s="26">
        <v>45482.2392361111</v>
      </c>
      <c r="B14">
        <v>0</v>
      </c>
      <c r="C14">
        <v>0</v>
      </c>
      <c r="D14" t="s">
        <v>297</v>
      </c>
      <c r="E14" s="21">
        <v>7</v>
      </c>
      <c r="F14" s="32">
        <v>45482.2391203704</v>
      </c>
      <c r="G14" t="s">
        <v>298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185</v>
      </c>
      <c r="AH14" t="s">
        <v>299</v>
      </c>
      <c r="AI14" t="s">
        <v>312</v>
      </c>
      <c r="AJ14">
        <v>868.734299130319</v>
      </c>
      <c r="AK14" t="b">
        <v>1</v>
      </c>
    </row>
    <row r="15" spans="1:37">
      <c r="A15" s="26">
        <v>45482.2393518519</v>
      </c>
      <c r="B15">
        <v>0</v>
      </c>
      <c r="C15">
        <v>0</v>
      </c>
      <c r="D15" t="s">
        <v>297</v>
      </c>
      <c r="E15" s="21">
        <v>7</v>
      </c>
      <c r="F15" s="32">
        <v>45482.2392361111</v>
      </c>
      <c r="G15" t="s">
        <v>298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185</v>
      </c>
      <c r="AH15" t="s">
        <v>299</v>
      </c>
      <c r="AI15" t="s">
        <v>313</v>
      </c>
      <c r="AJ15">
        <v>812.257531439756</v>
      </c>
      <c r="AK15" t="b">
        <v>1</v>
      </c>
    </row>
    <row r="16" spans="1:37">
      <c r="A16" s="26">
        <v>45482.2394675926</v>
      </c>
      <c r="B16">
        <v>0</v>
      </c>
      <c r="C16">
        <v>0</v>
      </c>
      <c r="D16" t="s">
        <v>297</v>
      </c>
      <c r="E16" s="21">
        <v>8</v>
      </c>
      <c r="F16" s="32">
        <v>45482.2393518519</v>
      </c>
      <c r="G16" t="s">
        <v>298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185</v>
      </c>
      <c r="AH16" t="s">
        <v>299</v>
      </c>
      <c r="AI16" t="s">
        <v>314</v>
      </c>
      <c r="AJ16">
        <v>870.276799801771</v>
      </c>
      <c r="AK16" t="b">
        <v>1</v>
      </c>
    </row>
    <row r="17" spans="1:37">
      <c r="A17" s="26">
        <v>45482.2395833333</v>
      </c>
      <c r="B17">
        <v>0</v>
      </c>
      <c r="C17">
        <v>0</v>
      </c>
      <c r="D17" t="s">
        <v>297</v>
      </c>
      <c r="E17" s="21">
        <v>8</v>
      </c>
      <c r="F17" s="32">
        <v>45482.2394675926</v>
      </c>
      <c r="G17" t="s">
        <v>298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185</v>
      </c>
      <c r="AH17" t="s">
        <v>299</v>
      </c>
      <c r="AI17" t="s">
        <v>315</v>
      </c>
      <c r="AJ17">
        <v>824.542919878487</v>
      </c>
      <c r="AK17" t="b">
        <v>1</v>
      </c>
    </row>
    <row r="18" spans="1:37">
      <c r="A18" s="26">
        <v>45482.2396990741</v>
      </c>
      <c r="B18">
        <v>0</v>
      </c>
      <c r="C18">
        <v>0</v>
      </c>
      <c r="D18" t="s">
        <v>297</v>
      </c>
      <c r="E18" s="21">
        <v>9</v>
      </c>
      <c r="F18" s="32">
        <v>45482.2395833333</v>
      </c>
      <c r="G18" t="s">
        <v>298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185</v>
      </c>
      <c r="AH18" t="s">
        <v>299</v>
      </c>
      <c r="AI18" t="s">
        <v>316</v>
      </c>
      <c r="AJ18">
        <v>873.489473097765</v>
      </c>
      <c r="AK18" t="b">
        <v>1</v>
      </c>
    </row>
    <row r="19" spans="1:37">
      <c r="A19" s="26">
        <v>45482.2398148148</v>
      </c>
      <c r="B19">
        <v>0</v>
      </c>
      <c r="C19">
        <v>0</v>
      </c>
      <c r="D19" t="s">
        <v>297</v>
      </c>
      <c r="E19" s="21">
        <v>9</v>
      </c>
      <c r="F19" s="32">
        <v>45482.2396990741</v>
      </c>
      <c r="G19" t="s">
        <v>298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185</v>
      </c>
      <c r="AH19" t="s">
        <v>299</v>
      </c>
      <c r="AI19" t="s">
        <v>317</v>
      </c>
      <c r="AJ19">
        <v>828.261922139683</v>
      </c>
      <c r="AK19" t="b">
        <v>1</v>
      </c>
    </row>
    <row r="20" spans="1:37">
      <c r="A20" s="26">
        <v>45482.2399305556</v>
      </c>
      <c r="B20">
        <v>0</v>
      </c>
      <c r="C20">
        <v>0</v>
      </c>
      <c r="D20" t="s">
        <v>297</v>
      </c>
      <c r="E20" s="21">
        <v>10</v>
      </c>
      <c r="F20" s="32">
        <v>45482.2398148148</v>
      </c>
      <c r="G20" t="s">
        <v>298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185</v>
      </c>
      <c r="AH20" t="s">
        <v>299</v>
      </c>
      <c r="AI20" t="s">
        <v>318</v>
      </c>
      <c r="AJ20">
        <v>868.728745913657</v>
      </c>
      <c r="AK20" t="b">
        <v>1</v>
      </c>
    </row>
    <row r="21" spans="1:37">
      <c r="A21" s="26">
        <v>45482.2400462963</v>
      </c>
      <c r="B21">
        <v>0</v>
      </c>
      <c r="C21">
        <v>0</v>
      </c>
      <c r="D21" t="s">
        <v>297</v>
      </c>
      <c r="E21" s="21">
        <v>10</v>
      </c>
      <c r="F21" s="32">
        <v>45482.2399305556</v>
      </c>
      <c r="G21" t="s">
        <v>298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185</v>
      </c>
      <c r="AH21" t="s">
        <v>299</v>
      </c>
      <c r="AI21" t="s">
        <v>319</v>
      </c>
      <c r="AJ21">
        <v>811.355447285429</v>
      </c>
      <c r="AK21" t="b">
        <v>1</v>
      </c>
    </row>
    <row r="22" spans="1:37">
      <c r="A22" s="26">
        <v>45482.240162037</v>
      </c>
      <c r="B22">
        <v>0</v>
      </c>
      <c r="C22">
        <v>0</v>
      </c>
      <c r="D22" t="s">
        <v>297</v>
      </c>
      <c r="E22" s="21">
        <v>11</v>
      </c>
      <c r="F22" s="32">
        <v>45482.2400462963</v>
      </c>
      <c r="G22" t="s">
        <v>298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185</v>
      </c>
      <c r="AH22" t="s">
        <v>299</v>
      </c>
      <c r="AI22" t="s">
        <v>320</v>
      </c>
      <c r="AJ22">
        <v>867.417474892043</v>
      </c>
      <c r="AK22" t="b">
        <v>1</v>
      </c>
    </row>
    <row r="23" spans="1:37">
      <c r="A23" s="26">
        <v>45482.2402777778</v>
      </c>
      <c r="B23">
        <v>0</v>
      </c>
      <c r="C23">
        <v>0</v>
      </c>
      <c r="D23" t="s">
        <v>297</v>
      </c>
      <c r="E23" s="21">
        <v>11</v>
      </c>
      <c r="F23" s="32">
        <v>45482.240162037</v>
      </c>
      <c r="G23" t="s">
        <v>298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185</v>
      </c>
      <c r="AH23" t="s">
        <v>299</v>
      </c>
      <c r="AI23" t="s">
        <v>321</v>
      </c>
      <c r="AJ23">
        <v>801.55286317527</v>
      </c>
      <c r="AK23" t="b">
        <v>1</v>
      </c>
    </row>
    <row r="24" spans="1:37">
      <c r="A24" s="26">
        <v>45482.2403935185</v>
      </c>
      <c r="B24">
        <v>0</v>
      </c>
      <c r="C24">
        <v>0</v>
      </c>
      <c r="D24" t="s">
        <v>297</v>
      </c>
      <c r="E24" s="21">
        <v>12</v>
      </c>
      <c r="F24" s="32">
        <v>45482.2402777778</v>
      </c>
      <c r="G24" t="s">
        <v>298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185</v>
      </c>
      <c r="AH24" t="s">
        <v>299</v>
      </c>
      <c r="AI24" t="s">
        <v>322</v>
      </c>
      <c r="AJ24">
        <v>867.93907132259</v>
      </c>
      <c r="AK24" t="b">
        <v>1</v>
      </c>
    </row>
    <row r="25" spans="1:37">
      <c r="A25" s="26">
        <v>45482.2405092593</v>
      </c>
      <c r="B25">
        <v>0</v>
      </c>
      <c r="C25">
        <v>0</v>
      </c>
      <c r="D25" t="s">
        <v>297</v>
      </c>
      <c r="E25" s="21">
        <v>12</v>
      </c>
      <c r="F25" s="32">
        <v>45482.2403935185</v>
      </c>
      <c r="G25" t="s">
        <v>298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185</v>
      </c>
      <c r="AH25" t="s">
        <v>299</v>
      </c>
      <c r="AI25" t="s">
        <v>323</v>
      </c>
      <c r="AJ25">
        <v>786.59760640707</v>
      </c>
      <c r="AK25" t="b">
        <v>1</v>
      </c>
    </row>
    <row r="26" spans="1:37">
      <c r="A26" s="26">
        <v>45482.240625</v>
      </c>
      <c r="B26">
        <v>0</v>
      </c>
      <c r="C26">
        <v>0</v>
      </c>
      <c r="D26" t="s">
        <v>297</v>
      </c>
      <c r="E26" s="21">
        <v>13</v>
      </c>
      <c r="F26" s="32">
        <v>45482.2405092593</v>
      </c>
      <c r="G26" t="s">
        <v>298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185</v>
      </c>
      <c r="AH26" t="s">
        <v>299</v>
      </c>
      <c r="AI26" t="s">
        <v>324</v>
      </c>
      <c r="AJ26">
        <v>872.65645616373</v>
      </c>
      <c r="AK26" t="b">
        <v>1</v>
      </c>
    </row>
    <row r="27" spans="1:37">
      <c r="A27" s="26">
        <v>45482.2407407407</v>
      </c>
      <c r="B27">
        <v>0</v>
      </c>
      <c r="C27">
        <v>0</v>
      </c>
      <c r="D27" t="s">
        <v>297</v>
      </c>
      <c r="E27" s="21">
        <v>13</v>
      </c>
      <c r="F27" s="32">
        <v>45482.240625</v>
      </c>
      <c r="G27" t="s">
        <v>298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185</v>
      </c>
      <c r="AH27" t="s">
        <v>299</v>
      </c>
      <c r="AI27" t="s">
        <v>325</v>
      </c>
      <c r="AJ27">
        <v>820.189032337121</v>
      </c>
      <c r="AK27" t="b">
        <v>1</v>
      </c>
    </row>
    <row r="28" spans="1:37">
      <c r="A28" s="26">
        <v>45482.2408564815</v>
      </c>
      <c r="B28">
        <v>0</v>
      </c>
      <c r="C28">
        <v>0</v>
      </c>
      <c r="D28" t="s">
        <v>297</v>
      </c>
      <c r="E28" s="21">
        <v>14</v>
      </c>
      <c r="F28" s="32">
        <v>45482.2407407407</v>
      </c>
      <c r="G28" t="s">
        <v>298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185</v>
      </c>
      <c r="AH28" t="s">
        <v>299</v>
      </c>
      <c r="AI28" t="s">
        <v>326</v>
      </c>
      <c r="AJ28">
        <v>870.395338849134</v>
      </c>
      <c r="AK28" t="b">
        <v>1</v>
      </c>
    </row>
    <row r="29" spans="1:37">
      <c r="A29" s="26">
        <v>45482.2409722222</v>
      </c>
      <c r="B29">
        <v>0</v>
      </c>
      <c r="C29">
        <v>0</v>
      </c>
      <c r="D29" t="s">
        <v>297</v>
      </c>
      <c r="E29" s="21">
        <v>14</v>
      </c>
      <c r="F29" s="32">
        <v>45482.2408564815</v>
      </c>
      <c r="G29" t="s">
        <v>298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185</v>
      </c>
      <c r="AH29" t="s">
        <v>299</v>
      </c>
      <c r="AI29" t="s">
        <v>327</v>
      </c>
      <c r="AJ29">
        <v>821.443623071289</v>
      </c>
      <c r="AK29" t="b">
        <v>1</v>
      </c>
    </row>
    <row r="30" spans="1:37">
      <c r="A30" s="26">
        <v>45482.241087963</v>
      </c>
      <c r="B30">
        <v>0</v>
      </c>
      <c r="C30">
        <v>0</v>
      </c>
      <c r="D30" t="s">
        <v>297</v>
      </c>
      <c r="E30" s="21">
        <v>15</v>
      </c>
      <c r="F30" s="32">
        <v>45482.2409722222</v>
      </c>
      <c r="G30" t="s">
        <v>298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185</v>
      </c>
      <c r="AH30" t="s">
        <v>299</v>
      </c>
      <c r="AI30" t="s">
        <v>328</v>
      </c>
      <c r="AJ30">
        <v>870.539144642616</v>
      </c>
      <c r="AK30" t="b">
        <v>1</v>
      </c>
    </row>
    <row r="31" spans="1:37">
      <c r="A31" s="26">
        <v>45482.2412037037</v>
      </c>
      <c r="B31">
        <v>0</v>
      </c>
      <c r="C31">
        <v>0</v>
      </c>
      <c r="D31" t="s">
        <v>297</v>
      </c>
      <c r="E31" s="21">
        <v>15</v>
      </c>
      <c r="F31" s="32">
        <v>45482.241087963</v>
      </c>
      <c r="G31" t="s">
        <v>298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185</v>
      </c>
      <c r="AH31" t="s">
        <v>299</v>
      </c>
      <c r="AI31" t="s">
        <v>329</v>
      </c>
      <c r="AJ31">
        <v>821.657898158367</v>
      </c>
      <c r="AK31" t="b">
        <v>1</v>
      </c>
    </row>
    <row r="32" spans="1:37">
      <c r="A32" s="26">
        <v>45482.2413194444</v>
      </c>
      <c r="B32">
        <v>0</v>
      </c>
      <c r="C32">
        <v>0</v>
      </c>
      <c r="D32" t="s">
        <v>297</v>
      </c>
      <c r="E32" s="21">
        <v>16</v>
      </c>
      <c r="F32" s="32">
        <v>45482.2412037037</v>
      </c>
      <c r="G32" t="s">
        <v>298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185</v>
      </c>
      <c r="AH32" t="s">
        <v>299</v>
      </c>
      <c r="AI32" t="s">
        <v>330</v>
      </c>
      <c r="AJ32">
        <v>872.795030306114</v>
      </c>
      <c r="AK32" t="b">
        <v>1</v>
      </c>
    </row>
    <row r="33" spans="1:37">
      <c r="A33" s="26">
        <v>45482.2414351852</v>
      </c>
      <c r="B33">
        <v>0</v>
      </c>
      <c r="C33">
        <v>0</v>
      </c>
      <c r="D33" t="s">
        <v>297</v>
      </c>
      <c r="E33" s="21">
        <v>16</v>
      </c>
      <c r="F33" s="32">
        <v>45482.2413194444</v>
      </c>
      <c r="G33" t="s">
        <v>298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185</v>
      </c>
      <c r="AH33" t="s">
        <v>299</v>
      </c>
      <c r="AI33" t="s">
        <v>331</v>
      </c>
      <c r="AJ33">
        <v>822.885723834658</v>
      </c>
      <c r="AK33" t="b">
        <v>1</v>
      </c>
    </row>
    <row r="34" spans="1:37">
      <c r="A34" s="26">
        <v>45482.2415509259</v>
      </c>
      <c r="B34">
        <v>0</v>
      </c>
      <c r="C34">
        <v>0</v>
      </c>
      <c r="D34" t="s">
        <v>297</v>
      </c>
      <c r="E34" s="21">
        <v>17</v>
      </c>
      <c r="F34" s="32">
        <v>45482.2414351852</v>
      </c>
      <c r="G34" t="s">
        <v>298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185</v>
      </c>
      <c r="AH34" t="s">
        <v>299</v>
      </c>
      <c r="AI34" t="s">
        <v>332</v>
      </c>
      <c r="AJ34">
        <v>870.121764931186</v>
      </c>
      <c r="AK34" t="b">
        <v>1</v>
      </c>
    </row>
    <row r="35" spans="1:37">
      <c r="A35" s="26">
        <v>45482.2416666667</v>
      </c>
      <c r="B35">
        <v>0</v>
      </c>
      <c r="C35">
        <v>0</v>
      </c>
      <c r="D35" t="s">
        <v>297</v>
      </c>
      <c r="E35" s="21">
        <v>17</v>
      </c>
      <c r="F35" s="32">
        <v>45482.2415509259</v>
      </c>
      <c r="G35" t="s">
        <v>298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185</v>
      </c>
      <c r="AH35" t="s">
        <v>299</v>
      </c>
      <c r="AI35" t="s">
        <v>333</v>
      </c>
      <c r="AJ35">
        <v>809.812915732412</v>
      </c>
      <c r="AK35" t="b">
        <v>1</v>
      </c>
    </row>
    <row r="36" spans="1:37">
      <c r="A36" s="26">
        <v>45482.2417824074</v>
      </c>
      <c r="B36">
        <v>0</v>
      </c>
      <c r="C36">
        <v>0</v>
      </c>
      <c r="D36" t="s">
        <v>297</v>
      </c>
      <c r="E36" s="21">
        <v>18</v>
      </c>
      <c r="F36" s="32">
        <v>45482.2416666667</v>
      </c>
      <c r="G36" t="s">
        <v>298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185</v>
      </c>
      <c r="AH36" t="s">
        <v>299</v>
      </c>
      <c r="AI36" t="s">
        <v>334</v>
      </c>
      <c r="AJ36">
        <v>870.764194660342</v>
      </c>
      <c r="AK36" t="b">
        <v>1</v>
      </c>
    </row>
    <row r="37" spans="1:37">
      <c r="A37" s="26">
        <v>45482.2418981481</v>
      </c>
      <c r="B37">
        <v>0</v>
      </c>
      <c r="C37">
        <v>0</v>
      </c>
      <c r="D37" t="s">
        <v>297</v>
      </c>
      <c r="E37" s="21">
        <v>18</v>
      </c>
      <c r="F37" s="32">
        <v>45482.2417824074</v>
      </c>
      <c r="G37" t="s">
        <v>298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185</v>
      </c>
      <c r="AH37" t="s">
        <v>299</v>
      </c>
      <c r="AI37" t="s">
        <v>335</v>
      </c>
      <c r="AJ37">
        <v>825.726589040625</v>
      </c>
      <c r="AK37" t="b">
        <v>1</v>
      </c>
    </row>
    <row r="38" spans="1:37">
      <c r="A38" s="26">
        <v>45482.2420138889</v>
      </c>
      <c r="B38">
        <v>0</v>
      </c>
      <c r="C38">
        <v>0</v>
      </c>
      <c r="D38" t="s">
        <v>297</v>
      </c>
      <c r="E38" s="21">
        <v>19</v>
      </c>
      <c r="F38" s="32">
        <v>45482.2418981481</v>
      </c>
      <c r="G38" t="s">
        <v>298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185</v>
      </c>
      <c r="AH38" t="s">
        <v>299</v>
      </c>
      <c r="AI38" t="s">
        <v>336</v>
      </c>
      <c r="AJ38">
        <v>872.383432659588</v>
      </c>
      <c r="AK38" t="b">
        <v>1</v>
      </c>
    </row>
    <row r="39" spans="1:37">
      <c r="A39" s="26">
        <v>45482.2421296296</v>
      </c>
      <c r="B39">
        <v>0</v>
      </c>
      <c r="C39">
        <v>0</v>
      </c>
      <c r="D39" t="s">
        <v>297</v>
      </c>
      <c r="E39" s="21">
        <v>19</v>
      </c>
      <c r="F39" s="32">
        <v>45482.2420138889</v>
      </c>
      <c r="G39" t="s">
        <v>298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185</v>
      </c>
      <c r="AH39" t="s">
        <v>299</v>
      </c>
      <c r="AI39" t="s">
        <v>337</v>
      </c>
      <c r="AJ39">
        <v>821.328454193744</v>
      </c>
      <c r="AK39" t="b">
        <v>1</v>
      </c>
    </row>
    <row r="40" spans="1:37">
      <c r="A40" s="26">
        <v>45482.2422453704</v>
      </c>
      <c r="B40">
        <v>0</v>
      </c>
      <c r="C40">
        <v>0</v>
      </c>
      <c r="D40" t="s">
        <v>297</v>
      </c>
      <c r="E40" s="21">
        <v>20</v>
      </c>
      <c r="F40" s="32">
        <v>45482.2421296296</v>
      </c>
      <c r="G40" t="s">
        <v>298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185</v>
      </c>
      <c r="AH40" t="s">
        <v>299</v>
      </c>
      <c r="AI40" t="s">
        <v>338</v>
      </c>
      <c r="AJ40">
        <v>872.158451309706</v>
      </c>
      <c r="AK40" t="b">
        <v>1</v>
      </c>
    </row>
    <row r="41" spans="1:37">
      <c r="A41" s="26">
        <v>45482.2423611111</v>
      </c>
      <c r="B41">
        <v>0</v>
      </c>
      <c r="C41">
        <v>0</v>
      </c>
      <c r="D41" t="s">
        <v>297</v>
      </c>
      <c r="E41" s="21">
        <v>20</v>
      </c>
      <c r="F41" s="32">
        <v>45482.2422453704</v>
      </c>
      <c r="G41" t="s">
        <v>298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185</v>
      </c>
      <c r="AH41" t="s">
        <v>299</v>
      </c>
      <c r="AI41" t="s">
        <v>339</v>
      </c>
      <c r="AJ41">
        <v>827.729334977154</v>
      </c>
      <c r="AK41" t="b">
        <v>1</v>
      </c>
    </row>
    <row r="42" spans="1:37">
      <c r="A42" s="26">
        <v>45482.2424768519</v>
      </c>
      <c r="B42">
        <v>0</v>
      </c>
      <c r="C42">
        <v>0</v>
      </c>
      <c r="D42" t="s">
        <v>297</v>
      </c>
      <c r="E42" s="21">
        <v>21</v>
      </c>
      <c r="F42" s="32">
        <v>45482.2423611111</v>
      </c>
      <c r="G42" t="s">
        <v>298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185</v>
      </c>
      <c r="AH42" t="s">
        <v>299</v>
      </c>
      <c r="AI42" t="s">
        <v>340</v>
      </c>
      <c r="AJ42">
        <v>872.030046330059</v>
      </c>
      <c r="AK42" t="b">
        <v>1</v>
      </c>
    </row>
    <row r="43" spans="1:37">
      <c r="A43" s="26">
        <v>45482.2425925926</v>
      </c>
      <c r="B43">
        <v>0</v>
      </c>
      <c r="C43">
        <v>0</v>
      </c>
      <c r="D43" t="s">
        <v>297</v>
      </c>
      <c r="E43" s="21">
        <v>21</v>
      </c>
      <c r="F43" s="32">
        <v>45482.2424768519</v>
      </c>
      <c r="G43" t="s">
        <v>298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185</v>
      </c>
      <c r="AH43" t="s">
        <v>299</v>
      </c>
      <c r="AI43" t="s">
        <v>341</v>
      </c>
      <c r="AJ43">
        <v>821.207296235577</v>
      </c>
      <c r="AK43" t="b">
        <v>1</v>
      </c>
    </row>
    <row r="44" spans="1:37">
      <c r="A44" s="26">
        <v>45482.2427083333</v>
      </c>
      <c r="B44">
        <v>0</v>
      </c>
      <c r="C44">
        <v>0</v>
      </c>
      <c r="D44" t="s">
        <v>297</v>
      </c>
      <c r="E44" s="21">
        <v>22</v>
      </c>
      <c r="F44" s="32">
        <v>45482.2425925926</v>
      </c>
      <c r="G44" t="s">
        <v>298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185</v>
      </c>
      <c r="AH44" t="s">
        <v>299</v>
      </c>
      <c r="AI44" t="s">
        <v>342</v>
      </c>
      <c r="AJ44">
        <v>872.614646171689</v>
      </c>
      <c r="AK44" t="b">
        <v>1</v>
      </c>
    </row>
    <row r="45" spans="1:37">
      <c r="A45" s="26">
        <v>45482.2428240741</v>
      </c>
      <c r="B45">
        <v>0</v>
      </c>
      <c r="C45">
        <v>0</v>
      </c>
      <c r="D45" t="s">
        <v>297</v>
      </c>
      <c r="E45" s="21">
        <v>22</v>
      </c>
      <c r="F45" s="32">
        <v>45482.2427083333</v>
      </c>
      <c r="G45" t="s">
        <v>298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185</v>
      </c>
      <c r="AH45" t="s">
        <v>299</v>
      </c>
      <c r="AI45" t="s">
        <v>343</v>
      </c>
      <c r="AJ45">
        <v>814.854958107899</v>
      </c>
      <c r="AK45" t="b">
        <v>1</v>
      </c>
    </row>
    <row r="46" spans="1:37">
      <c r="A46" s="26">
        <v>45482.2429398148</v>
      </c>
      <c r="B46">
        <v>0</v>
      </c>
      <c r="C46">
        <v>0</v>
      </c>
      <c r="D46" t="s">
        <v>297</v>
      </c>
      <c r="E46" s="21">
        <v>23</v>
      </c>
      <c r="F46" s="32">
        <v>45482.2428240741</v>
      </c>
      <c r="G46" t="s">
        <v>298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185</v>
      </c>
      <c r="AH46" t="s">
        <v>299</v>
      </c>
      <c r="AI46" t="s">
        <v>344</v>
      </c>
      <c r="AJ46">
        <v>869.94394498829</v>
      </c>
      <c r="AK46" t="b">
        <v>1</v>
      </c>
    </row>
    <row r="47" spans="1:37">
      <c r="A47" s="26">
        <v>45482.2430555556</v>
      </c>
      <c r="B47">
        <v>0</v>
      </c>
      <c r="C47">
        <v>0</v>
      </c>
      <c r="D47" t="s">
        <v>297</v>
      </c>
      <c r="E47" s="21">
        <v>23</v>
      </c>
      <c r="F47" s="32">
        <v>45482.2429398148</v>
      </c>
      <c r="G47" t="s">
        <v>298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185</v>
      </c>
      <c r="AH47" t="s">
        <v>299</v>
      </c>
      <c r="AI47" t="s">
        <v>345</v>
      </c>
      <c r="AJ47">
        <v>787.666605529057</v>
      </c>
      <c r="AK47" t="b">
        <v>1</v>
      </c>
    </row>
    <row r="48" spans="1:37">
      <c r="A48" s="26">
        <v>45482.2431712963</v>
      </c>
      <c r="B48">
        <v>0</v>
      </c>
      <c r="C48">
        <v>0</v>
      </c>
      <c r="D48" t="s">
        <v>297</v>
      </c>
      <c r="E48" s="21">
        <v>24</v>
      </c>
      <c r="F48" s="32">
        <v>45482.2430555556</v>
      </c>
      <c r="G48" t="s">
        <v>298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185</v>
      </c>
      <c r="AH48" t="s">
        <v>299</v>
      </c>
      <c r="AI48" t="s">
        <v>346</v>
      </c>
      <c r="AJ48">
        <v>867.567565052844</v>
      </c>
      <c r="AK48" t="b">
        <v>1</v>
      </c>
    </row>
    <row r="49" spans="1:37">
      <c r="A49" s="26">
        <v>45482.243287037</v>
      </c>
      <c r="B49">
        <v>0</v>
      </c>
      <c r="C49">
        <v>0</v>
      </c>
      <c r="D49" t="s">
        <v>297</v>
      </c>
      <c r="E49" s="21">
        <v>24</v>
      </c>
      <c r="F49" s="32">
        <v>45482.2431712963</v>
      </c>
      <c r="G49" t="s">
        <v>298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185</v>
      </c>
      <c r="AH49" t="s">
        <v>299</v>
      </c>
      <c r="AI49" t="s">
        <v>347</v>
      </c>
      <c r="AJ49">
        <v>763.380621536949</v>
      </c>
      <c r="AK49" t="b">
        <v>1</v>
      </c>
    </row>
    <row r="50" spans="1:37">
      <c r="A50" s="26">
        <v>45482.2434027778</v>
      </c>
      <c r="B50">
        <v>0</v>
      </c>
      <c r="C50">
        <v>0</v>
      </c>
      <c r="D50" t="s">
        <v>297</v>
      </c>
      <c r="E50" s="21">
        <v>25</v>
      </c>
      <c r="F50" s="32">
        <v>45482.243287037</v>
      </c>
      <c r="G50" t="s">
        <v>298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185</v>
      </c>
      <c r="AH50" t="s">
        <v>299</v>
      </c>
      <c r="AI50" t="s">
        <v>348</v>
      </c>
      <c r="AJ50">
        <v>860.446248673987</v>
      </c>
      <c r="AK50" t="b">
        <v>1</v>
      </c>
    </row>
    <row r="51" spans="1:37">
      <c r="A51" s="26">
        <v>45482.2435185185</v>
      </c>
      <c r="B51">
        <v>0</v>
      </c>
      <c r="C51">
        <v>0</v>
      </c>
      <c r="D51" t="s">
        <v>297</v>
      </c>
      <c r="E51" s="21">
        <v>25</v>
      </c>
      <c r="F51" s="32">
        <v>45482.2434027778</v>
      </c>
      <c r="G51" t="s">
        <v>298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185</v>
      </c>
      <c r="AH51" t="s">
        <v>299</v>
      </c>
      <c r="AI51" t="s">
        <v>349</v>
      </c>
      <c r="AJ51">
        <v>641.093182433046</v>
      </c>
      <c r="AK51" t="b">
        <v>1</v>
      </c>
    </row>
    <row r="52" spans="1:37">
      <c r="A52" s="26">
        <v>45482.2436342593</v>
      </c>
      <c r="B52">
        <v>0</v>
      </c>
      <c r="C52">
        <v>0</v>
      </c>
      <c r="D52" t="s">
        <v>297</v>
      </c>
      <c r="E52" s="21">
        <v>26</v>
      </c>
      <c r="F52" s="32">
        <v>45482.2435185185</v>
      </c>
      <c r="G52" t="s">
        <v>298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185</v>
      </c>
      <c r="AH52" t="s">
        <v>299</v>
      </c>
      <c r="AI52" t="s">
        <v>350</v>
      </c>
      <c r="AJ52">
        <v>869.087201909651</v>
      </c>
      <c r="AK52" t="b">
        <v>1</v>
      </c>
    </row>
    <row r="53" spans="1:37">
      <c r="A53" s="26">
        <v>45482.24375</v>
      </c>
      <c r="B53">
        <v>0</v>
      </c>
      <c r="C53">
        <v>0</v>
      </c>
      <c r="D53" t="s">
        <v>297</v>
      </c>
      <c r="E53" s="21">
        <v>26</v>
      </c>
      <c r="F53" s="32">
        <v>45482.2436342593</v>
      </c>
      <c r="G53" t="s">
        <v>298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185</v>
      </c>
      <c r="AH53" t="s">
        <v>299</v>
      </c>
      <c r="AI53" t="s">
        <v>351</v>
      </c>
      <c r="AJ53">
        <v>804.341552764245</v>
      </c>
      <c r="AK53" t="b">
        <v>1</v>
      </c>
    </row>
    <row r="54" spans="1:37">
      <c r="A54" s="26">
        <v>45482.2438657407</v>
      </c>
      <c r="B54">
        <v>0</v>
      </c>
      <c r="C54">
        <v>0</v>
      </c>
      <c r="D54" t="s">
        <v>297</v>
      </c>
      <c r="E54" s="21">
        <v>27</v>
      </c>
      <c r="F54" s="32">
        <v>45482.24375</v>
      </c>
      <c r="G54" t="s">
        <v>298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185</v>
      </c>
      <c r="AH54" t="s">
        <v>299</v>
      </c>
      <c r="AI54" t="s">
        <v>352</v>
      </c>
      <c r="AJ54">
        <v>870.303219930291</v>
      </c>
      <c r="AK54" t="b">
        <v>1</v>
      </c>
    </row>
    <row r="55" spans="1:37">
      <c r="A55" s="26">
        <v>45482.2439814815</v>
      </c>
      <c r="B55">
        <v>0</v>
      </c>
      <c r="C55">
        <v>0</v>
      </c>
      <c r="D55" t="s">
        <v>297</v>
      </c>
      <c r="E55" s="21">
        <v>27</v>
      </c>
      <c r="F55" s="32">
        <v>45482.2438657407</v>
      </c>
      <c r="G55" t="s">
        <v>298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185</v>
      </c>
      <c r="AH55" t="s">
        <v>299</v>
      </c>
      <c r="AI55" t="s">
        <v>353</v>
      </c>
      <c r="AJ55">
        <v>819.416586503003</v>
      </c>
      <c r="AK55" t="b">
        <v>1</v>
      </c>
    </row>
    <row r="56" spans="1:37">
      <c r="A56" s="26">
        <v>45482.2440972222</v>
      </c>
      <c r="B56">
        <v>0</v>
      </c>
      <c r="C56">
        <v>0</v>
      </c>
      <c r="D56" t="s">
        <v>297</v>
      </c>
      <c r="E56" s="21">
        <v>28</v>
      </c>
      <c r="F56" s="32">
        <v>45482.2439814815</v>
      </c>
      <c r="G56" t="s">
        <v>298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185</v>
      </c>
      <c r="AH56" t="s">
        <v>299</v>
      </c>
      <c r="AI56" t="s">
        <v>354</v>
      </c>
      <c r="AJ56">
        <v>870.23708198314</v>
      </c>
      <c r="AK56" t="b">
        <v>1</v>
      </c>
    </row>
    <row r="57" spans="1:37">
      <c r="A57" s="26">
        <v>45482.244212963</v>
      </c>
      <c r="B57">
        <v>0</v>
      </c>
      <c r="C57">
        <v>0</v>
      </c>
      <c r="D57" t="s">
        <v>297</v>
      </c>
      <c r="E57" s="21">
        <v>28</v>
      </c>
      <c r="F57" s="32">
        <v>45482.2440972222</v>
      </c>
      <c r="G57" t="s">
        <v>298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185</v>
      </c>
      <c r="AH57" t="s">
        <v>299</v>
      </c>
      <c r="AI57" t="s">
        <v>355</v>
      </c>
      <c r="AJ57">
        <v>818.359300028366</v>
      </c>
      <c r="AK57" t="b">
        <v>1</v>
      </c>
    </row>
    <row r="58" spans="1:37">
      <c r="A58" s="26">
        <v>45482.2443287037</v>
      </c>
      <c r="B58">
        <v>0</v>
      </c>
      <c r="C58">
        <v>0</v>
      </c>
      <c r="D58" t="s">
        <v>297</v>
      </c>
      <c r="E58" s="21">
        <v>29</v>
      </c>
      <c r="F58" s="32">
        <v>45482.244212963</v>
      </c>
      <c r="G58" t="s">
        <v>298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185</v>
      </c>
      <c r="AH58" t="s">
        <v>299</v>
      </c>
      <c r="AI58" t="s">
        <v>356</v>
      </c>
      <c r="AJ58">
        <v>872.382603937832</v>
      </c>
      <c r="AK58" t="b">
        <v>1</v>
      </c>
    </row>
    <row r="59" spans="1:37">
      <c r="A59" s="26">
        <v>45482.2444444444</v>
      </c>
      <c r="B59">
        <v>0</v>
      </c>
      <c r="C59">
        <v>0</v>
      </c>
      <c r="D59" t="s">
        <v>297</v>
      </c>
      <c r="E59" s="21">
        <v>29</v>
      </c>
      <c r="F59" s="32">
        <v>45482.2443287037</v>
      </c>
      <c r="G59" t="s">
        <v>298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185</v>
      </c>
      <c r="AH59" t="s">
        <v>299</v>
      </c>
      <c r="AI59" t="s">
        <v>357</v>
      </c>
      <c r="AJ59">
        <v>819.729956798979</v>
      </c>
      <c r="AK59" t="b">
        <v>1</v>
      </c>
    </row>
    <row r="60" spans="1:37">
      <c r="A60" s="26">
        <v>45482.2445601852</v>
      </c>
      <c r="B60">
        <v>0</v>
      </c>
      <c r="C60">
        <v>0</v>
      </c>
      <c r="D60" t="s">
        <v>297</v>
      </c>
      <c r="E60" s="21">
        <v>30</v>
      </c>
      <c r="F60" s="32">
        <v>45482.2444444444</v>
      </c>
      <c r="G60" t="s">
        <v>298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185</v>
      </c>
      <c r="AH60" t="s">
        <v>299</v>
      </c>
      <c r="AI60" t="s">
        <v>358</v>
      </c>
      <c r="AJ60">
        <v>873.469759711931</v>
      </c>
      <c r="AK60" t="b">
        <v>1</v>
      </c>
    </row>
    <row r="61" spans="1:37">
      <c r="A61" s="26">
        <v>45482.2446759259</v>
      </c>
      <c r="B61">
        <v>0</v>
      </c>
      <c r="C61">
        <v>0</v>
      </c>
      <c r="D61" t="s">
        <v>297</v>
      </c>
      <c r="E61" s="21">
        <v>30</v>
      </c>
      <c r="F61" s="32">
        <v>45482.2445601852</v>
      </c>
      <c r="G61" t="s">
        <v>298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185</v>
      </c>
      <c r="AH61" t="s">
        <v>299</v>
      </c>
      <c r="AI61" t="s">
        <v>359</v>
      </c>
      <c r="AJ61">
        <v>798.618589751671</v>
      </c>
      <c r="AK61" t="b">
        <v>1</v>
      </c>
    </row>
    <row r="62" spans="1:37">
      <c r="A62" s="26">
        <v>45482.2447916667</v>
      </c>
      <c r="B62">
        <v>0</v>
      </c>
      <c r="C62">
        <v>0</v>
      </c>
      <c r="D62" t="s">
        <v>297</v>
      </c>
      <c r="E62" s="21">
        <v>31</v>
      </c>
      <c r="F62" s="32">
        <v>45482.2446759259</v>
      </c>
      <c r="G62" t="s">
        <v>298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185</v>
      </c>
      <c r="AH62" t="s">
        <v>299</v>
      </c>
      <c r="AI62" t="s">
        <v>360</v>
      </c>
      <c r="AJ62">
        <v>871.698087344333</v>
      </c>
      <c r="AK62" t="b">
        <v>1</v>
      </c>
    </row>
    <row r="63" spans="1:37">
      <c r="A63" s="26">
        <v>45482.2449074074</v>
      </c>
      <c r="B63">
        <v>0</v>
      </c>
      <c r="C63">
        <v>0</v>
      </c>
      <c r="D63" t="s">
        <v>297</v>
      </c>
      <c r="E63" s="21">
        <v>31</v>
      </c>
      <c r="F63" s="32">
        <v>45482.2447916667</v>
      </c>
      <c r="G63" t="s">
        <v>298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185</v>
      </c>
      <c r="AH63" t="s">
        <v>299</v>
      </c>
      <c r="AI63" t="s">
        <v>361</v>
      </c>
      <c r="AJ63">
        <v>779.034806012459</v>
      </c>
      <c r="AK63" t="b">
        <v>1</v>
      </c>
    </row>
    <row r="64" spans="1:37">
      <c r="A64" s="26">
        <v>45482.2450231481</v>
      </c>
      <c r="B64">
        <v>0</v>
      </c>
      <c r="C64">
        <v>0</v>
      </c>
      <c r="D64" t="s">
        <v>297</v>
      </c>
      <c r="E64" s="21">
        <v>32</v>
      </c>
      <c r="F64" s="32">
        <v>45482.2449074074</v>
      </c>
      <c r="G64" t="s">
        <v>298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185</v>
      </c>
      <c r="AH64" t="s">
        <v>299</v>
      </c>
      <c r="AI64" t="s">
        <v>362</v>
      </c>
      <c r="AJ64">
        <v>867.165436541102</v>
      </c>
      <c r="AK64" t="b">
        <v>1</v>
      </c>
    </row>
    <row r="65" spans="1:37">
      <c r="A65" s="26">
        <v>45482.2451388889</v>
      </c>
      <c r="B65">
        <v>0</v>
      </c>
      <c r="C65">
        <v>0</v>
      </c>
      <c r="D65" t="s">
        <v>297</v>
      </c>
      <c r="E65" s="21">
        <v>32</v>
      </c>
      <c r="F65" s="32">
        <v>45482.2450231481</v>
      </c>
      <c r="G65" t="s">
        <v>298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185</v>
      </c>
      <c r="AH65" t="s">
        <v>299</v>
      </c>
      <c r="AI65" t="s">
        <v>363</v>
      </c>
      <c r="AJ65">
        <v>773.161705394909</v>
      </c>
      <c r="AK65" t="b">
        <v>1</v>
      </c>
    </row>
    <row r="66" spans="1:37">
      <c r="A66" s="26">
        <v>45482.2452546296</v>
      </c>
      <c r="B66">
        <v>0</v>
      </c>
      <c r="C66">
        <v>0</v>
      </c>
      <c r="D66" t="s">
        <v>297</v>
      </c>
      <c r="E66" s="21">
        <v>33</v>
      </c>
      <c r="F66" s="32">
        <v>45482.2451388889</v>
      </c>
      <c r="G66" t="s">
        <v>298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185</v>
      </c>
      <c r="AH66" t="s">
        <v>299</v>
      </c>
      <c r="AI66" t="s">
        <v>364</v>
      </c>
      <c r="AJ66">
        <v>872.084632809998</v>
      </c>
      <c r="AK66" t="b">
        <v>1</v>
      </c>
    </row>
    <row r="67" spans="1:37">
      <c r="A67" s="26">
        <v>45482.2453703704</v>
      </c>
      <c r="B67">
        <v>0</v>
      </c>
      <c r="C67">
        <v>0</v>
      </c>
      <c r="D67" t="s">
        <v>297</v>
      </c>
      <c r="E67" s="21">
        <v>33</v>
      </c>
      <c r="F67" s="32">
        <v>45482.2452546296</v>
      </c>
      <c r="G67" t="s">
        <v>298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185</v>
      </c>
      <c r="AH67" t="s">
        <v>299</v>
      </c>
      <c r="AI67" t="s">
        <v>365</v>
      </c>
      <c r="AJ67">
        <v>823.428151082145</v>
      </c>
      <c r="AK67" t="b">
        <v>1</v>
      </c>
    </row>
    <row r="68" spans="1:37">
      <c r="A68" s="26">
        <v>45482.2454861111</v>
      </c>
      <c r="B68">
        <v>0</v>
      </c>
      <c r="C68">
        <v>0</v>
      </c>
      <c r="D68" t="s">
        <v>297</v>
      </c>
      <c r="E68" s="21">
        <v>34</v>
      </c>
      <c r="F68" s="32">
        <v>45482.2453703704</v>
      </c>
      <c r="G68" t="s">
        <v>298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185</v>
      </c>
      <c r="AH68" t="s">
        <v>299</v>
      </c>
      <c r="AI68" t="s">
        <v>366</v>
      </c>
      <c r="AJ68">
        <v>870.943111961235</v>
      </c>
      <c r="AK68" t="b">
        <v>1</v>
      </c>
    </row>
    <row r="69" spans="1:37">
      <c r="A69" s="26">
        <v>45482.2456018518</v>
      </c>
      <c r="B69">
        <v>0</v>
      </c>
      <c r="C69">
        <v>0</v>
      </c>
      <c r="D69" t="s">
        <v>297</v>
      </c>
      <c r="E69" s="21">
        <v>34</v>
      </c>
      <c r="F69" s="32">
        <v>45482.2454861111</v>
      </c>
      <c r="G69" t="s">
        <v>298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185</v>
      </c>
      <c r="AH69" t="s">
        <v>299</v>
      </c>
      <c r="AI69" t="s">
        <v>367</v>
      </c>
      <c r="AJ69">
        <v>826.69631052235</v>
      </c>
      <c r="AK69" t="b">
        <v>1</v>
      </c>
    </row>
    <row r="70" spans="1:37">
      <c r="A70" s="26">
        <v>45482.2457175926</v>
      </c>
      <c r="B70">
        <v>0</v>
      </c>
      <c r="C70">
        <v>0</v>
      </c>
      <c r="D70" t="s">
        <v>297</v>
      </c>
      <c r="E70" s="21">
        <v>35</v>
      </c>
      <c r="F70" s="32">
        <v>45482.2456018518</v>
      </c>
      <c r="G70" t="s">
        <v>298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185</v>
      </c>
      <c r="AH70" t="s">
        <v>299</v>
      </c>
      <c r="AI70" t="s">
        <v>368</v>
      </c>
      <c r="AJ70">
        <v>871.80394763151</v>
      </c>
      <c r="AK70" t="b">
        <v>1</v>
      </c>
    </row>
    <row r="71" spans="1:37">
      <c r="A71" s="26">
        <v>45482.2458333333</v>
      </c>
      <c r="B71">
        <v>0</v>
      </c>
      <c r="C71">
        <v>0</v>
      </c>
      <c r="D71" t="s">
        <v>297</v>
      </c>
      <c r="E71" s="21">
        <v>35</v>
      </c>
      <c r="F71" s="32">
        <v>45482.2457175926</v>
      </c>
      <c r="G71" t="s">
        <v>298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185</v>
      </c>
      <c r="AH71" t="s">
        <v>299</v>
      </c>
      <c r="AI71" t="s">
        <v>369</v>
      </c>
      <c r="AJ71">
        <v>824.980638699391</v>
      </c>
      <c r="AK71" t="b">
        <v>1</v>
      </c>
    </row>
    <row r="72" spans="1:37">
      <c r="A72" s="26">
        <v>45482.2459490741</v>
      </c>
      <c r="B72">
        <v>0</v>
      </c>
      <c r="C72">
        <v>0</v>
      </c>
      <c r="D72" t="s">
        <v>297</v>
      </c>
      <c r="E72" s="21">
        <v>36</v>
      </c>
      <c r="F72" s="32">
        <v>45482.2458333333</v>
      </c>
      <c r="G72" t="s">
        <v>298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185</v>
      </c>
      <c r="AH72" t="s">
        <v>299</v>
      </c>
      <c r="AI72" t="s">
        <v>370</v>
      </c>
      <c r="AJ72">
        <v>869.990070439537</v>
      </c>
      <c r="AK72" t="b">
        <v>1</v>
      </c>
    </row>
    <row r="73" spans="1:37">
      <c r="A73" s="26">
        <v>45482.2460648148</v>
      </c>
      <c r="B73">
        <v>0</v>
      </c>
      <c r="C73">
        <v>0</v>
      </c>
      <c r="D73" t="s">
        <v>297</v>
      </c>
      <c r="E73" s="21">
        <v>36</v>
      </c>
      <c r="F73" s="32">
        <v>45482.2459490741</v>
      </c>
      <c r="G73" t="s">
        <v>298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185</v>
      </c>
      <c r="AH73" t="s">
        <v>299</v>
      </c>
      <c r="AI73" t="s">
        <v>371</v>
      </c>
      <c r="AJ73">
        <v>821.957180741332</v>
      </c>
      <c r="AK73" t="b">
        <v>1</v>
      </c>
    </row>
    <row r="74" spans="1:37">
      <c r="A74" s="26">
        <v>45482.2461805556</v>
      </c>
      <c r="B74">
        <v>0</v>
      </c>
      <c r="C74">
        <v>0</v>
      </c>
      <c r="D74" t="s">
        <v>297</v>
      </c>
      <c r="E74" s="21">
        <v>37</v>
      </c>
      <c r="F74" s="32">
        <v>45482.2460648148</v>
      </c>
      <c r="G74" t="s">
        <v>298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185</v>
      </c>
      <c r="AH74" t="s">
        <v>299</v>
      </c>
      <c r="AI74" t="s">
        <v>372</v>
      </c>
      <c r="AJ74">
        <v>873.214957042881</v>
      </c>
      <c r="AK74" t="b">
        <v>1</v>
      </c>
    </row>
    <row r="75" spans="1:37">
      <c r="A75" s="26">
        <v>45482.2462962963</v>
      </c>
      <c r="B75">
        <v>0</v>
      </c>
      <c r="C75">
        <v>0</v>
      </c>
      <c r="D75" t="s">
        <v>297</v>
      </c>
      <c r="E75" s="21">
        <v>37</v>
      </c>
      <c r="F75" s="32">
        <v>45482.2461805556</v>
      </c>
      <c r="G75" t="s">
        <v>298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185</v>
      </c>
      <c r="AH75" t="s">
        <v>299</v>
      </c>
      <c r="AI75" t="s">
        <v>373</v>
      </c>
      <c r="AJ75">
        <v>765.213844922204</v>
      </c>
      <c r="AK75" t="b">
        <v>1</v>
      </c>
    </row>
    <row r="76" spans="1:37">
      <c r="A76" s="26">
        <v>45482.246412037</v>
      </c>
      <c r="B76">
        <v>0</v>
      </c>
      <c r="C76">
        <v>0</v>
      </c>
      <c r="D76" t="s">
        <v>297</v>
      </c>
      <c r="E76" s="21">
        <v>38</v>
      </c>
      <c r="F76" s="32">
        <v>45482.2462962963</v>
      </c>
      <c r="G76" t="s">
        <v>298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185</v>
      </c>
      <c r="AH76" t="s">
        <v>299</v>
      </c>
      <c r="AI76" t="s">
        <v>374</v>
      </c>
      <c r="AJ76">
        <v>857.635952549934</v>
      </c>
      <c r="AK76" t="b">
        <v>1</v>
      </c>
    </row>
    <row r="77" spans="1:37">
      <c r="A77" s="26">
        <v>45482.2465277778</v>
      </c>
      <c r="B77">
        <v>0</v>
      </c>
      <c r="C77">
        <v>0</v>
      </c>
      <c r="D77" t="s">
        <v>297</v>
      </c>
      <c r="E77" s="21">
        <v>38</v>
      </c>
      <c r="F77" s="32">
        <v>45482.246412037</v>
      </c>
      <c r="G77" t="s">
        <v>298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185</v>
      </c>
      <c r="AH77" t="s">
        <v>299</v>
      </c>
      <c r="AI77" t="s">
        <v>375</v>
      </c>
      <c r="AJ77">
        <v>825.185179673145</v>
      </c>
      <c r="AK77" t="b">
        <v>1</v>
      </c>
    </row>
    <row r="78" spans="1:37">
      <c r="A78" s="26">
        <v>45482.2466435185</v>
      </c>
      <c r="B78">
        <v>0</v>
      </c>
      <c r="C78">
        <v>0</v>
      </c>
      <c r="D78" t="s">
        <v>297</v>
      </c>
      <c r="E78" s="21">
        <v>39</v>
      </c>
      <c r="F78" s="32">
        <v>45482.2465277778</v>
      </c>
      <c r="G78" t="s">
        <v>298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185</v>
      </c>
      <c r="AH78" t="s">
        <v>299</v>
      </c>
      <c r="AI78" t="s">
        <v>376</v>
      </c>
      <c r="AJ78">
        <v>871.155481895424</v>
      </c>
      <c r="AK78" t="b">
        <v>1</v>
      </c>
    </row>
    <row r="79" spans="1:37">
      <c r="A79" s="26">
        <v>45482.2467592593</v>
      </c>
      <c r="B79">
        <v>0</v>
      </c>
      <c r="C79">
        <v>0</v>
      </c>
      <c r="D79" t="s">
        <v>297</v>
      </c>
      <c r="E79" s="21">
        <v>39</v>
      </c>
      <c r="F79" s="32">
        <v>45482.2466435185</v>
      </c>
      <c r="G79" t="s">
        <v>298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185</v>
      </c>
      <c r="AH79" t="s">
        <v>299</v>
      </c>
      <c r="AI79" t="s">
        <v>377</v>
      </c>
      <c r="AJ79">
        <v>821.589623533653</v>
      </c>
      <c r="AK79" t="b">
        <v>1</v>
      </c>
    </row>
    <row r="80" spans="1:37">
      <c r="A80" s="26">
        <v>45482.246875</v>
      </c>
      <c r="B80">
        <v>0</v>
      </c>
      <c r="C80">
        <v>0</v>
      </c>
      <c r="D80" t="s">
        <v>297</v>
      </c>
      <c r="E80" s="21">
        <v>40</v>
      </c>
      <c r="F80" s="32">
        <v>45482.2467592593</v>
      </c>
      <c r="G80" t="s">
        <v>298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185</v>
      </c>
      <c r="AH80" t="s">
        <v>299</v>
      </c>
      <c r="AI80" t="s">
        <v>378</v>
      </c>
      <c r="AJ80">
        <v>869.845970640077</v>
      </c>
      <c r="AK80" t="b">
        <v>1</v>
      </c>
    </row>
    <row r="81" spans="1:37">
      <c r="A81" s="26">
        <v>45482.2469907407</v>
      </c>
      <c r="B81">
        <v>0</v>
      </c>
      <c r="C81">
        <v>0</v>
      </c>
      <c r="D81" t="s">
        <v>297</v>
      </c>
      <c r="E81" s="21">
        <v>40</v>
      </c>
      <c r="F81" s="32">
        <v>45482.246875</v>
      </c>
      <c r="G81" t="s">
        <v>298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185</v>
      </c>
      <c r="AH81" t="s">
        <v>299</v>
      </c>
      <c r="AI81" t="s">
        <v>379</v>
      </c>
      <c r="AJ81">
        <v>814.680097996776</v>
      </c>
      <c r="AK81" t="b">
        <v>1</v>
      </c>
    </row>
    <row r="82" spans="1:37">
      <c r="A82" s="26">
        <v>45482.2471064815</v>
      </c>
      <c r="B82">
        <v>0</v>
      </c>
      <c r="C82">
        <v>0</v>
      </c>
      <c r="D82" t="s">
        <v>297</v>
      </c>
      <c r="E82" s="21">
        <v>41</v>
      </c>
      <c r="F82" s="32">
        <v>45482.2469907407</v>
      </c>
      <c r="G82" t="s">
        <v>298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185</v>
      </c>
      <c r="AH82" t="s">
        <v>299</v>
      </c>
      <c r="AI82" t="s">
        <v>380</v>
      </c>
      <c r="AJ82">
        <v>870.805290543461</v>
      </c>
      <c r="AK82" t="b">
        <v>1</v>
      </c>
    </row>
    <row r="83" spans="1:37">
      <c r="A83" s="26">
        <v>45482.2472222222</v>
      </c>
      <c r="B83">
        <v>0</v>
      </c>
      <c r="C83">
        <v>0</v>
      </c>
      <c r="D83" t="s">
        <v>297</v>
      </c>
      <c r="E83" s="21">
        <v>41</v>
      </c>
      <c r="F83" s="32">
        <v>45482.2471064815</v>
      </c>
      <c r="G83" t="s">
        <v>298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185</v>
      </c>
      <c r="AH83" t="s">
        <v>299</v>
      </c>
      <c r="AI83" t="s">
        <v>381</v>
      </c>
      <c r="AJ83">
        <v>825.984911248933</v>
      </c>
      <c r="AK83" t="b">
        <v>1</v>
      </c>
    </row>
    <row r="84" spans="1:37">
      <c r="A84" s="26">
        <v>45482.247337963</v>
      </c>
      <c r="B84">
        <v>0</v>
      </c>
      <c r="C84">
        <v>0</v>
      </c>
      <c r="D84" t="s">
        <v>297</v>
      </c>
      <c r="E84" s="21">
        <v>42</v>
      </c>
      <c r="F84" s="32">
        <v>45482.2472222222</v>
      </c>
      <c r="G84" t="s">
        <v>298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185</v>
      </c>
      <c r="AH84" t="s">
        <v>299</v>
      </c>
      <c r="AI84" t="s">
        <v>382</v>
      </c>
      <c r="AJ84">
        <v>871.455719287447</v>
      </c>
      <c r="AK84" t="b">
        <v>1</v>
      </c>
    </row>
    <row r="85" spans="1:37">
      <c r="A85" s="26">
        <v>45482.2474537037</v>
      </c>
      <c r="B85">
        <v>0</v>
      </c>
      <c r="C85">
        <v>0</v>
      </c>
      <c r="D85" t="s">
        <v>297</v>
      </c>
      <c r="E85" s="21">
        <v>42</v>
      </c>
      <c r="F85" s="32">
        <v>45482.247337963</v>
      </c>
      <c r="G85" t="s">
        <v>298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185</v>
      </c>
      <c r="AH85" t="s">
        <v>299</v>
      </c>
      <c r="AI85" t="s">
        <v>383</v>
      </c>
      <c r="AJ85">
        <v>822.833026019068</v>
      </c>
      <c r="AK85" t="b">
        <v>1</v>
      </c>
    </row>
    <row r="86" spans="1:37">
      <c r="A86" s="26">
        <v>45482.2475694444</v>
      </c>
      <c r="B86">
        <v>0</v>
      </c>
      <c r="C86">
        <v>0</v>
      </c>
      <c r="D86" t="s">
        <v>297</v>
      </c>
      <c r="E86" s="21">
        <v>43</v>
      </c>
      <c r="F86" s="32">
        <v>45482.2474537037</v>
      </c>
      <c r="G86" t="s">
        <v>298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185</v>
      </c>
      <c r="AH86" t="s">
        <v>299</v>
      </c>
      <c r="AI86" t="s">
        <v>384</v>
      </c>
      <c r="AJ86">
        <v>871.163890749441</v>
      </c>
      <c r="AK86" t="b">
        <v>1</v>
      </c>
    </row>
    <row r="87" spans="1:37">
      <c r="A87" s="26">
        <v>45482.2476851852</v>
      </c>
      <c r="B87">
        <v>0</v>
      </c>
      <c r="C87">
        <v>0</v>
      </c>
      <c r="D87" t="s">
        <v>297</v>
      </c>
      <c r="E87" s="21">
        <v>43</v>
      </c>
      <c r="F87" s="32">
        <v>45482.2475694444</v>
      </c>
      <c r="G87" t="s">
        <v>298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185</v>
      </c>
      <c r="AH87" t="s">
        <v>299</v>
      </c>
      <c r="AI87" t="s">
        <v>385</v>
      </c>
      <c r="AJ87">
        <v>814.589245746247</v>
      </c>
      <c r="AK87" t="b">
        <v>1</v>
      </c>
    </row>
    <row r="88" spans="1:37">
      <c r="A88" s="26">
        <v>45482.2478009259</v>
      </c>
      <c r="B88">
        <v>0</v>
      </c>
      <c r="C88">
        <v>0</v>
      </c>
      <c r="D88" t="s">
        <v>297</v>
      </c>
      <c r="E88" s="21">
        <v>44</v>
      </c>
      <c r="F88" s="32">
        <v>45482.2476851852</v>
      </c>
      <c r="G88" t="s">
        <v>298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185</v>
      </c>
      <c r="AH88" t="s">
        <v>299</v>
      </c>
      <c r="AI88" t="s">
        <v>386</v>
      </c>
      <c r="AJ88">
        <v>871.019193264517</v>
      </c>
      <c r="AK88" t="b">
        <v>1</v>
      </c>
    </row>
    <row r="89" spans="1:37">
      <c r="A89" s="26">
        <v>45482.2479166667</v>
      </c>
      <c r="B89">
        <v>0</v>
      </c>
      <c r="C89">
        <v>0</v>
      </c>
      <c r="D89" t="s">
        <v>297</v>
      </c>
      <c r="E89" s="21">
        <v>44</v>
      </c>
      <c r="F89" s="32">
        <v>45482.2478009259</v>
      </c>
      <c r="G89" t="s">
        <v>298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185</v>
      </c>
      <c r="AH89" t="s">
        <v>299</v>
      </c>
      <c r="AI89" t="s">
        <v>387</v>
      </c>
      <c r="AJ89">
        <v>808.128444576731</v>
      </c>
      <c r="AK89" t="b">
        <v>1</v>
      </c>
    </row>
    <row r="90" spans="1:37">
      <c r="A90" s="26">
        <v>45482.2480324074</v>
      </c>
      <c r="B90">
        <v>0</v>
      </c>
      <c r="C90">
        <v>0</v>
      </c>
      <c r="D90" t="s">
        <v>297</v>
      </c>
      <c r="E90" s="21">
        <v>45</v>
      </c>
      <c r="F90" s="32">
        <v>45482.2479166667</v>
      </c>
      <c r="G90" t="s">
        <v>298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185</v>
      </c>
      <c r="AH90" t="s">
        <v>299</v>
      </c>
      <c r="AI90" t="s">
        <v>388</v>
      </c>
      <c r="AJ90">
        <v>874.4151869526</v>
      </c>
      <c r="AK90" t="b">
        <v>1</v>
      </c>
    </row>
    <row r="91" spans="1:37">
      <c r="A91" s="26">
        <v>45482.2481481481</v>
      </c>
      <c r="B91">
        <v>0</v>
      </c>
      <c r="C91">
        <v>0</v>
      </c>
      <c r="D91" t="s">
        <v>297</v>
      </c>
      <c r="E91" s="21">
        <v>45</v>
      </c>
      <c r="F91" s="32">
        <v>45482.2480324074</v>
      </c>
      <c r="G91" t="s">
        <v>298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185</v>
      </c>
      <c r="AH91" t="s">
        <v>299</v>
      </c>
      <c r="AI91" t="s">
        <v>389</v>
      </c>
      <c r="AJ91">
        <v>825.164491688765</v>
      </c>
      <c r="AK91" t="b">
        <v>1</v>
      </c>
    </row>
    <row r="92" spans="1:37">
      <c r="A92" s="26">
        <v>45482.2482638889</v>
      </c>
      <c r="B92">
        <v>0</v>
      </c>
      <c r="C92">
        <v>0</v>
      </c>
      <c r="D92" t="s">
        <v>297</v>
      </c>
      <c r="E92" s="21">
        <v>46</v>
      </c>
      <c r="F92" s="32">
        <v>45482.2481481481</v>
      </c>
      <c r="G92" t="s">
        <v>298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185</v>
      </c>
      <c r="AH92" t="s">
        <v>299</v>
      </c>
      <c r="AI92" t="s">
        <v>390</v>
      </c>
      <c r="AJ92">
        <v>871.038229536704</v>
      </c>
      <c r="AK92" t="b">
        <v>1</v>
      </c>
    </row>
    <row r="93" spans="1:37">
      <c r="A93" s="26">
        <v>45482.2483796296</v>
      </c>
      <c r="B93">
        <v>0</v>
      </c>
      <c r="C93">
        <v>0</v>
      </c>
      <c r="D93" t="s">
        <v>297</v>
      </c>
      <c r="E93" s="21">
        <v>46</v>
      </c>
      <c r="F93" s="32">
        <v>45482.2482638889</v>
      </c>
      <c r="G93" t="s">
        <v>298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185</v>
      </c>
      <c r="AH93" t="s">
        <v>299</v>
      </c>
      <c r="AI93" t="s">
        <v>391</v>
      </c>
      <c r="AJ93">
        <v>824.46341182476</v>
      </c>
      <c r="AK93" t="b">
        <v>1</v>
      </c>
    </row>
    <row r="94" spans="1:37">
      <c r="A94" s="26">
        <v>45482.2484953704</v>
      </c>
      <c r="B94">
        <v>0</v>
      </c>
      <c r="C94">
        <v>0</v>
      </c>
      <c r="D94" t="s">
        <v>297</v>
      </c>
      <c r="E94" s="21">
        <v>47</v>
      </c>
      <c r="F94" s="32">
        <v>45482.2483796296</v>
      </c>
      <c r="G94" t="s">
        <v>298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185</v>
      </c>
      <c r="AH94" t="s">
        <v>299</v>
      </c>
      <c r="AI94" t="s">
        <v>392</v>
      </c>
      <c r="AJ94">
        <v>873.175129880119</v>
      </c>
      <c r="AK94" t="b">
        <v>1</v>
      </c>
    </row>
    <row r="95" spans="1:37">
      <c r="A95" s="26">
        <v>45482.2486111111</v>
      </c>
      <c r="B95">
        <v>0</v>
      </c>
      <c r="C95">
        <v>0</v>
      </c>
      <c r="D95" t="s">
        <v>297</v>
      </c>
      <c r="E95" s="21">
        <v>47</v>
      </c>
      <c r="F95" s="32">
        <v>45482.2484953704</v>
      </c>
      <c r="G95" t="s">
        <v>298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185</v>
      </c>
      <c r="AH95" t="s">
        <v>299</v>
      </c>
      <c r="AI95" t="s">
        <v>393</v>
      </c>
      <c r="AJ95">
        <v>819.276670113644</v>
      </c>
      <c r="AK95" t="b">
        <v>1</v>
      </c>
    </row>
    <row r="96" spans="1:37">
      <c r="A96" s="26">
        <v>45482.2487268519</v>
      </c>
      <c r="B96">
        <v>0</v>
      </c>
      <c r="C96">
        <v>0</v>
      </c>
      <c r="D96" t="s">
        <v>297</v>
      </c>
      <c r="E96" s="21">
        <v>48</v>
      </c>
      <c r="F96" s="32">
        <v>45482.2486111111</v>
      </c>
      <c r="G96" t="s">
        <v>298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185</v>
      </c>
      <c r="AH96" t="s">
        <v>299</v>
      </c>
      <c r="AI96" t="s">
        <v>394</v>
      </c>
      <c r="AJ96">
        <v>871.142900155392</v>
      </c>
      <c r="AK96" t="b">
        <v>1</v>
      </c>
    </row>
    <row r="97" spans="1:37">
      <c r="A97" s="26">
        <v>45482.2488425926</v>
      </c>
      <c r="B97">
        <v>0</v>
      </c>
      <c r="C97">
        <v>0</v>
      </c>
      <c r="D97" t="s">
        <v>297</v>
      </c>
      <c r="E97" s="21">
        <v>48</v>
      </c>
      <c r="F97" s="32">
        <v>45482.2487268519</v>
      </c>
      <c r="G97" t="s">
        <v>298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185</v>
      </c>
      <c r="AH97" t="s">
        <v>299</v>
      </c>
      <c r="AI97" t="s">
        <v>395</v>
      </c>
      <c r="AJ97">
        <v>823.936882924</v>
      </c>
      <c r="AK97" t="b">
        <v>1</v>
      </c>
    </row>
    <row r="98" spans="1:37">
      <c r="A98" s="26">
        <v>45482.2489583333</v>
      </c>
      <c r="B98">
        <v>0</v>
      </c>
      <c r="C98">
        <v>0</v>
      </c>
      <c r="D98" t="s">
        <v>297</v>
      </c>
      <c r="E98" s="21">
        <v>49</v>
      </c>
      <c r="F98" s="32">
        <v>45482.2488425926</v>
      </c>
      <c r="G98" t="s">
        <v>298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185</v>
      </c>
      <c r="AH98" t="s">
        <v>299</v>
      </c>
      <c r="AI98" t="s">
        <v>396</v>
      </c>
      <c r="AJ98">
        <v>870.454664163259</v>
      </c>
      <c r="AK98" t="b">
        <v>1</v>
      </c>
    </row>
    <row r="99" spans="1:37">
      <c r="A99" s="26">
        <v>45482.2490740741</v>
      </c>
      <c r="B99">
        <v>0</v>
      </c>
      <c r="C99">
        <v>0</v>
      </c>
      <c r="D99" t="s">
        <v>297</v>
      </c>
      <c r="E99" s="21">
        <v>49</v>
      </c>
      <c r="F99" s="32">
        <v>45482.2489583333</v>
      </c>
      <c r="G99" t="s">
        <v>298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185</v>
      </c>
      <c r="AH99" t="s">
        <v>299</v>
      </c>
      <c r="AI99" t="s">
        <v>397</v>
      </c>
      <c r="AJ99">
        <v>815.975110044874</v>
      </c>
      <c r="AK99" t="b">
        <v>1</v>
      </c>
    </row>
    <row r="100" spans="1:37">
      <c r="A100" s="26">
        <v>45482.2491898148</v>
      </c>
      <c r="B100">
        <v>0</v>
      </c>
      <c r="C100">
        <v>0</v>
      </c>
      <c r="D100" t="s">
        <v>297</v>
      </c>
      <c r="E100" s="21">
        <v>50</v>
      </c>
      <c r="F100" s="32">
        <v>45482.2490740741</v>
      </c>
      <c r="G100" t="s">
        <v>298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185</v>
      </c>
      <c r="AH100" t="s">
        <v>299</v>
      </c>
      <c r="AI100" t="s">
        <v>398</v>
      </c>
      <c r="AJ100">
        <v>870.201193369847</v>
      </c>
      <c r="AK100" t="b">
        <v>1</v>
      </c>
    </row>
    <row r="101" spans="1:37">
      <c r="A101" s="26">
        <v>45482.2493055556</v>
      </c>
      <c r="B101">
        <v>0</v>
      </c>
      <c r="C101">
        <v>0</v>
      </c>
      <c r="D101" t="s">
        <v>297</v>
      </c>
      <c r="E101" s="21">
        <v>50</v>
      </c>
      <c r="F101" s="32">
        <v>45482.2491898148</v>
      </c>
      <c r="G101" t="s">
        <v>298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185</v>
      </c>
      <c r="AH101" t="s">
        <v>299</v>
      </c>
      <c r="AI101" t="s">
        <v>399</v>
      </c>
      <c r="AJ101">
        <v>825.283458169716</v>
      </c>
      <c r="AK101" t="b">
        <v>1</v>
      </c>
    </row>
    <row r="102" spans="1:37">
      <c r="A102" s="26">
        <v>45482.2494212963</v>
      </c>
      <c r="B102">
        <v>0</v>
      </c>
      <c r="C102">
        <v>0</v>
      </c>
      <c r="D102" t="s">
        <v>297</v>
      </c>
      <c r="E102" s="21">
        <v>51</v>
      </c>
      <c r="F102" s="32">
        <v>45482.2493055556</v>
      </c>
      <c r="G102" t="s">
        <v>298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185</v>
      </c>
      <c r="AH102" t="s">
        <v>299</v>
      </c>
      <c r="AI102" t="s">
        <v>400</v>
      </c>
      <c r="AJ102">
        <v>869.571059434466</v>
      </c>
      <c r="AK102" t="b">
        <v>1</v>
      </c>
    </row>
    <row r="103" spans="1:37">
      <c r="A103" s="26">
        <v>45482.249537037</v>
      </c>
      <c r="B103">
        <v>0</v>
      </c>
      <c r="C103">
        <v>0</v>
      </c>
      <c r="D103" t="s">
        <v>297</v>
      </c>
      <c r="E103" s="21">
        <v>51</v>
      </c>
      <c r="F103" s="32">
        <v>45482.2494212963</v>
      </c>
      <c r="G103" t="s">
        <v>298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185</v>
      </c>
      <c r="AH103" t="s">
        <v>299</v>
      </c>
      <c r="AI103" t="s">
        <v>401</v>
      </c>
      <c r="AJ103">
        <v>818.438405085218</v>
      </c>
      <c r="AK103" t="b">
        <v>1</v>
      </c>
    </row>
    <row r="104" spans="1:37">
      <c r="A104" s="26">
        <v>45482.2496527778</v>
      </c>
      <c r="B104">
        <v>0</v>
      </c>
      <c r="C104">
        <v>0</v>
      </c>
      <c r="D104" t="s">
        <v>297</v>
      </c>
      <c r="E104" s="21">
        <v>52</v>
      </c>
      <c r="F104" s="32">
        <v>45482.249537037</v>
      </c>
      <c r="G104" t="s">
        <v>298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185</v>
      </c>
      <c r="AH104" t="s">
        <v>299</v>
      </c>
      <c r="AI104" t="s">
        <v>402</v>
      </c>
      <c r="AJ104">
        <v>859.242082818069</v>
      </c>
      <c r="AK104" t="b">
        <v>1</v>
      </c>
    </row>
    <row r="105" spans="1:37">
      <c r="A105" s="26">
        <v>45482.2497685185</v>
      </c>
      <c r="B105">
        <v>0</v>
      </c>
      <c r="C105">
        <v>0</v>
      </c>
      <c r="D105" t="s">
        <v>297</v>
      </c>
      <c r="E105" s="21">
        <v>52</v>
      </c>
      <c r="F105" s="32">
        <v>45482.2496527778</v>
      </c>
      <c r="G105" t="s">
        <v>298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185</v>
      </c>
      <c r="AH105" t="s">
        <v>299</v>
      </c>
      <c r="AI105" t="s">
        <v>403</v>
      </c>
      <c r="AJ105">
        <v>781.831772260559</v>
      </c>
      <c r="AK105" t="b">
        <v>1</v>
      </c>
    </row>
    <row r="106" spans="1:37">
      <c r="A106" s="26">
        <v>45482.2498842593</v>
      </c>
      <c r="B106">
        <v>0</v>
      </c>
      <c r="C106">
        <v>0</v>
      </c>
      <c r="D106" t="s">
        <v>297</v>
      </c>
      <c r="E106" s="21">
        <v>53</v>
      </c>
      <c r="F106" s="32">
        <v>45482.2497685185</v>
      </c>
      <c r="G106" t="s">
        <v>298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185</v>
      </c>
      <c r="AH106" t="s">
        <v>299</v>
      </c>
      <c r="AI106" t="s">
        <v>404</v>
      </c>
      <c r="AJ106">
        <v>864.213069481879</v>
      </c>
      <c r="AK106" t="b">
        <v>1</v>
      </c>
    </row>
    <row r="107" spans="1:37">
      <c r="A107" s="26">
        <v>45482.25</v>
      </c>
      <c r="B107">
        <v>0</v>
      </c>
      <c r="C107">
        <v>0</v>
      </c>
      <c r="D107" t="s">
        <v>297</v>
      </c>
      <c r="E107" s="21">
        <v>53</v>
      </c>
      <c r="F107" s="32">
        <v>45482.2498842593</v>
      </c>
      <c r="G107" t="s">
        <v>298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185</v>
      </c>
      <c r="AH107" t="s">
        <v>299</v>
      </c>
      <c r="AI107" t="s">
        <v>405</v>
      </c>
      <c r="AJ107">
        <v>773.469447339801</v>
      </c>
      <c r="AK107" t="b">
        <v>1</v>
      </c>
    </row>
    <row r="108" spans="1:37">
      <c r="A108" s="26">
        <v>45482.2501157407</v>
      </c>
      <c r="B108">
        <v>0</v>
      </c>
      <c r="C108">
        <v>0</v>
      </c>
      <c r="D108" t="s">
        <v>297</v>
      </c>
      <c r="E108" s="21">
        <v>54</v>
      </c>
      <c r="F108" s="32">
        <v>45482.25</v>
      </c>
      <c r="G108" t="s">
        <v>298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185</v>
      </c>
      <c r="AH108" t="s">
        <v>299</v>
      </c>
      <c r="AI108" t="s">
        <v>406</v>
      </c>
      <c r="AJ108">
        <v>866.314723327029</v>
      </c>
      <c r="AK108" t="b">
        <v>1</v>
      </c>
    </row>
    <row r="109" spans="1:37">
      <c r="A109" s="26">
        <v>45482.2502314815</v>
      </c>
      <c r="B109">
        <v>0</v>
      </c>
      <c r="C109">
        <v>0</v>
      </c>
      <c r="D109" t="s">
        <v>297</v>
      </c>
      <c r="E109" s="21">
        <v>54</v>
      </c>
      <c r="F109" s="32">
        <v>45482.2501157407</v>
      </c>
      <c r="G109" t="s">
        <v>298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185</v>
      </c>
      <c r="AH109" t="s">
        <v>299</v>
      </c>
      <c r="AI109" t="s">
        <v>407</v>
      </c>
      <c r="AJ109">
        <v>811.4317569824</v>
      </c>
      <c r="AK109" t="b">
        <v>1</v>
      </c>
    </row>
    <row r="110" spans="1:37">
      <c r="A110" s="26">
        <v>45482.2503472222</v>
      </c>
      <c r="B110">
        <v>0</v>
      </c>
      <c r="C110">
        <v>0</v>
      </c>
      <c r="D110" t="s">
        <v>297</v>
      </c>
      <c r="E110" s="21">
        <v>55</v>
      </c>
      <c r="F110" s="32">
        <v>45482.2502314815</v>
      </c>
      <c r="G110" t="s">
        <v>298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185</v>
      </c>
      <c r="AH110" t="s">
        <v>299</v>
      </c>
      <c r="AI110" t="s">
        <v>408</v>
      </c>
      <c r="AJ110">
        <v>872.463883971188</v>
      </c>
      <c r="AK110" t="b">
        <v>1</v>
      </c>
    </row>
    <row r="111" spans="1:37">
      <c r="A111" s="26">
        <v>45482.250462963</v>
      </c>
      <c r="B111">
        <v>0</v>
      </c>
      <c r="C111">
        <v>0</v>
      </c>
      <c r="D111" t="s">
        <v>297</v>
      </c>
      <c r="E111" s="21">
        <v>55</v>
      </c>
      <c r="F111" s="32">
        <v>45482.2503472222</v>
      </c>
      <c r="G111" t="s">
        <v>298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185</v>
      </c>
      <c r="AH111" t="s">
        <v>299</v>
      </c>
      <c r="AI111" t="s">
        <v>409</v>
      </c>
      <c r="AJ111">
        <v>820.701812030653</v>
      </c>
      <c r="AK111" t="b">
        <v>1</v>
      </c>
    </row>
    <row r="112" spans="1:37">
      <c r="A112" s="26">
        <v>45482.2505787037</v>
      </c>
      <c r="B112">
        <v>0</v>
      </c>
      <c r="C112">
        <v>0</v>
      </c>
      <c r="D112" t="s">
        <v>297</v>
      </c>
      <c r="E112" s="21">
        <v>56</v>
      </c>
      <c r="F112" s="32">
        <v>45482.250462963</v>
      </c>
      <c r="G112" t="s">
        <v>298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185</v>
      </c>
      <c r="AH112" t="s">
        <v>299</v>
      </c>
      <c r="AI112" t="s">
        <v>410</v>
      </c>
      <c r="AJ112">
        <v>870.056135652419</v>
      </c>
      <c r="AK112" t="b">
        <v>1</v>
      </c>
    </row>
    <row r="113" spans="1:37">
      <c r="A113" s="26">
        <v>45482.2506944444</v>
      </c>
      <c r="B113">
        <v>0</v>
      </c>
      <c r="C113">
        <v>0</v>
      </c>
      <c r="D113" t="s">
        <v>297</v>
      </c>
      <c r="E113" s="21">
        <v>56</v>
      </c>
      <c r="F113" s="32">
        <v>45482.2505787037</v>
      </c>
      <c r="G113" t="s">
        <v>298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185</v>
      </c>
      <c r="AH113" t="s">
        <v>299</v>
      </c>
      <c r="AI113" t="s">
        <v>411</v>
      </c>
      <c r="AJ113">
        <v>812.354016745861</v>
      </c>
      <c r="AK113" t="b">
        <v>1</v>
      </c>
    </row>
    <row r="114" spans="1:37">
      <c r="A114" s="26">
        <v>45482.2508101852</v>
      </c>
      <c r="B114">
        <v>0</v>
      </c>
      <c r="C114">
        <v>0</v>
      </c>
      <c r="D114" t="s">
        <v>297</v>
      </c>
      <c r="E114" s="21">
        <v>57</v>
      </c>
      <c r="F114" s="32">
        <v>45482.2506944444</v>
      </c>
      <c r="G114" t="s">
        <v>298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185</v>
      </c>
      <c r="AH114" t="s">
        <v>299</v>
      </c>
      <c r="AI114" t="s">
        <v>412</v>
      </c>
      <c r="AJ114">
        <v>870.052635549787</v>
      </c>
      <c r="AK114" t="b">
        <v>1</v>
      </c>
    </row>
    <row r="115" spans="1:37">
      <c r="A115" s="26">
        <v>45482.2509259259</v>
      </c>
      <c r="B115">
        <v>0</v>
      </c>
      <c r="C115">
        <v>0</v>
      </c>
      <c r="D115" t="s">
        <v>297</v>
      </c>
      <c r="E115" s="21">
        <v>57</v>
      </c>
      <c r="F115" s="32">
        <v>45482.2508101852</v>
      </c>
      <c r="G115" t="s">
        <v>298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185</v>
      </c>
      <c r="AH115" t="s">
        <v>299</v>
      </c>
      <c r="AI115" t="s">
        <v>413</v>
      </c>
      <c r="AJ115">
        <v>792.701147514854</v>
      </c>
      <c r="AK115" t="b">
        <v>1</v>
      </c>
    </row>
    <row r="116" spans="1:37">
      <c r="A116" s="26">
        <v>45482.2510416667</v>
      </c>
      <c r="B116">
        <v>0</v>
      </c>
      <c r="C116">
        <v>0</v>
      </c>
      <c r="D116" t="s">
        <v>297</v>
      </c>
      <c r="E116" s="21">
        <v>58</v>
      </c>
      <c r="F116" s="32">
        <v>45482.2509259259</v>
      </c>
      <c r="G116" t="s">
        <v>298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185</v>
      </c>
      <c r="AH116" t="s">
        <v>299</v>
      </c>
      <c r="AI116" t="s">
        <v>414</v>
      </c>
      <c r="AJ116">
        <v>867.16248121512</v>
      </c>
      <c r="AK116" t="b">
        <v>1</v>
      </c>
    </row>
    <row r="117" spans="1:37">
      <c r="A117" s="26">
        <v>45482.2511574074</v>
      </c>
      <c r="B117">
        <v>0</v>
      </c>
      <c r="C117">
        <v>0</v>
      </c>
      <c r="D117" t="s">
        <v>297</v>
      </c>
      <c r="E117" s="21">
        <v>58</v>
      </c>
      <c r="F117" s="32">
        <v>45482.2510416667</v>
      </c>
      <c r="G117" t="s">
        <v>298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185</v>
      </c>
      <c r="AH117" t="s">
        <v>299</v>
      </c>
      <c r="AI117" t="s">
        <v>415</v>
      </c>
      <c r="AJ117">
        <v>799.639852660182</v>
      </c>
      <c r="AK117" t="b">
        <v>1</v>
      </c>
    </row>
    <row r="118" spans="1:37">
      <c r="A118" s="26">
        <v>45482.2512731481</v>
      </c>
      <c r="B118">
        <v>0</v>
      </c>
      <c r="C118">
        <v>0</v>
      </c>
      <c r="D118" t="s">
        <v>297</v>
      </c>
      <c r="E118" s="21">
        <v>59</v>
      </c>
      <c r="F118" s="32">
        <v>45482.2511574074</v>
      </c>
      <c r="G118" t="s">
        <v>298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185</v>
      </c>
      <c r="AH118" t="s">
        <v>299</v>
      </c>
      <c r="AI118" t="s">
        <v>416</v>
      </c>
      <c r="AJ118">
        <v>870.662894834839</v>
      </c>
      <c r="AK118" t="b">
        <v>1</v>
      </c>
    </row>
    <row r="119" spans="1:37">
      <c r="A119" s="26">
        <v>45482.2513888889</v>
      </c>
      <c r="B119">
        <v>0</v>
      </c>
      <c r="C119">
        <v>0</v>
      </c>
      <c r="D119" t="s">
        <v>297</v>
      </c>
      <c r="E119" s="21">
        <v>59</v>
      </c>
      <c r="F119" s="32">
        <v>45482.2512731481</v>
      </c>
      <c r="G119" t="s">
        <v>298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185</v>
      </c>
      <c r="AH119" t="s">
        <v>299</v>
      </c>
      <c r="AI119" t="s">
        <v>417</v>
      </c>
      <c r="AJ119">
        <v>772.214914237006</v>
      </c>
      <c r="AK119" t="b">
        <v>1</v>
      </c>
    </row>
    <row r="120" spans="1:37">
      <c r="A120" s="26">
        <v>45482.2515046296</v>
      </c>
      <c r="B120">
        <v>0</v>
      </c>
      <c r="C120">
        <v>0</v>
      </c>
      <c r="D120" t="s">
        <v>297</v>
      </c>
      <c r="E120" s="21">
        <v>60</v>
      </c>
      <c r="F120" s="32">
        <v>45482.2513888889</v>
      </c>
      <c r="G120" t="s">
        <v>298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185</v>
      </c>
      <c r="AH120" t="s">
        <v>299</v>
      </c>
      <c r="AI120" t="s">
        <v>418</v>
      </c>
      <c r="AJ120">
        <v>862.39435212272</v>
      </c>
      <c r="AK120" t="b">
        <v>1</v>
      </c>
    </row>
    <row r="121" spans="1:37">
      <c r="A121" s="26">
        <v>45482.2516203704</v>
      </c>
      <c r="B121">
        <v>0</v>
      </c>
      <c r="C121">
        <v>0</v>
      </c>
      <c r="D121" t="s">
        <v>297</v>
      </c>
      <c r="E121" s="21">
        <v>60</v>
      </c>
      <c r="F121" s="32">
        <v>45482.2515046296</v>
      </c>
      <c r="G121" t="s">
        <v>298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185</v>
      </c>
      <c r="AH121" t="s">
        <v>299</v>
      </c>
      <c r="AI121" t="s">
        <v>419</v>
      </c>
      <c r="AJ121">
        <v>755.440080399441</v>
      </c>
      <c r="AK121" t="b">
        <v>1</v>
      </c>
    </row>
    <row r="122" spans="1:37">
      <c r="A122" s="26">
        <v>45482.2517361111</v>
      </c>
      <c r="B122">
        <v>0</v>
      </c>
      <c r="C122">
        <v>0</v>
      </c>
      <c r="D122" t="s">
        <v>297</v>
      </c>
      <c r="E122" s="21">
        <v>61</v>
      </c>
      <c r="F122" s="32">
        <v>45482.2516203704</v>
      </c>
      <c r="G122" t="s">
        <v>298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185</v>
      </c>
      <c r="AH122" t="s">
        <v>299</v>
      </c>
      <c r="AI122" t="s">
        <v>420</v>
      </c>
      <c r="AJ122">
        <v>866.09517609953</v>
      </c>
      <c r="AK122" t="b">
        <v>1</v>
      </c>
    </row>
    <row r="123" spans="1:37">
      <c r="A123" s="26">
        <v>45482.2518518519</v>
      </c>
      <c r="B123">
        <v>0</v>
      </c>
      <c r="C123">
        <v>0</v>
      </c>
      <c r="D123" t="s">
        <v>297</v>
      </c>
      <c r="E123" s="21">
        <v>61</v>
      </c>
      <c r="F123" s="32">
        <v>45482.2517361111</v>
      </c>
      <c r="G123" t="s">
        <v>298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185</v>
      </c>
      <c r="AH123" t="s">
        <v>299</v>
      </c>
      <c r="AI123" t="s">
        <v>421</v>
      </c>
      <c r="AJ123">
        <v>758.456429656654</v>
      </c>
      <c r="AK123" t="b">
        <v>1</v>
      </c>
    </row>
    <row r="124" spans="1:37">
      <c r="A124" s="26">
        <v>45482.2519675926</v>
      </c>
      <c r="B124">
        <v>0</v>
      </c>
      <c r="C124">
        <v>0</v>
      </c>
      <c r="D124" t="s">
        <v>297</v>
      </c>
      <c r="E124" s="21">
        <v>62</v>
      </c>
      <c r="F124" s="32">
        <v>45482.2518518519</v>
      </c>
      <c r="G124" t="s">
        <v>298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185</v>
      </c>
      <c r="AH124" t="s">
        <v>299</v>
      </c>
      <c r="AI124" t="s">
        <v>422</v>
      </c>
      <c r="AJ124">
        <v>870.232809850997</v>
      </c>
      <c r="AK124" t="b">
        <v>1</v>
      </c>
    </row>
    <row r="125" spans="1:37">
      <c r="A125" s="26">
        <v>45482.2520833333</v>
      </c>
      <c r="B125">
        <v>0</v>
      </c>
      <c r="C125">
        <v>0</v>
      </c>
      <c r="D125" t="s">
        <v>297</v>
      </c>
      <c r="E125" s="21">
        <v>62</v>
      </c>
      <c r="F125" s="32">
        <v>45482.2519675926</v>
      </c>
      <c r="G125" t="s">
        <v>298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185</v>
      </c>
      <c r="AH125" t="s">
        <v>299</v>
      </c>
      <c r="AI125" t="s">
        <v>423</v>
      </c>
      <c r="AJ125">
        <v>823.376157936451</v>
      </c>
      <c r="AK125" t="b">
        <v>1</v>
      </c>
    </row>
    <row r="126" spans="1:37">
      <c r="A126" s="26">
        <v>45482.2521990741</v>
      </c>
      <c r="B126">
        <v>0</v>
      </c>
      <c r="C126">
        <v>0</v>
      </c>
      <c r="D126" t="s">
        <v>297</v>
      </c>
      <c r="E126" s="21">
        <v>63</v>
      </c>
      <c r="F126" s="32">
        <v>45482.2520833333</v>
      </c>
      <c r="G126" t="s">
        <v>298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185</v>
      </c>
      <c r="AH126" t="s">
        <v>299</v>
      </c>
      <c r="AI126" t="s">
        <v>424</v>
      </c>
      <c r="AJ126">
        <v>869.489807858238</v>
      </c>
      <c r="AK126" t="b">
        <v>1</v>
      </c>
    </row>
    <row r="127" spans="1:37">
      <c r="A127" s="26">
        <v>45482.2523148148</v>
      </c>
      <c r="B127">
        <v>0</v>
      </c>
      <c r="C127">
        <v>0</v>
      </c>
      <c r="D127" t="s">
        <v>297</v>
      </c>
      <c r="E127" s="21">
        <v>63</v>
      </c>
      <c r="F127" s="32">
        <v>45482.2521990741</v>
      </c>
      <c r="G127" t="s">
        <v>298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185</v>
      </c>
      <c r="AH127" t="s">
        <v>299</v>
      </c>
      <c r="AI127" t="s">
        <v>425</v>
      </c>
      <c r="AJ127">
        <v>824.281398517262</v>
      </c>
      <c r="AK127" t="b">
        <v>1</v>
      </c>
    </row>
    <row r="128" spans="1:37">
      <c r="A128" s="26">
        <v>45482.2524305556</v>
      </c>
      <c r="B128">
        <v>0</v>
      </c>
      <c r="C128">
        <v>0</v>
      </c>
      <c r="D128" t="s">
        <v>297</v>
      </c>
      <c r="E128" s="21">
        <v>64</v>
      </c>
      <c r="F128" s="32">
        <v>45482.2523148148</v>
      </c>
      <c r="G128" t="s">
        <v>298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185</v>
      </c>
      <c r="AH128" t="s">
        <v>299</v>
      </c>
      <c r="AI128" t="s">
        <v>426</v>
      </c>
      <c r="AJ128">
        <v>873.87959600051</v>
      </c>
      <c r="AK128" t="b">
        <v>1</v>
      </c>
    </row>
    <row r="129" spans="1:37">
      <c r="A129" s="26">
        <v>45482.2525462963</v>
      </c>
      <c r="B129">
        <v>0</v>
      </c>
      <c r="C129">
        <v>0</v>
      </c>
      <c r="D129" t="s">
        <v>297</v>
      </c>
      <c r="E129" s="21">
        <v>64</v>
      </c>
      <c r="F129" s="32">
        <v>45482.2524305556</v>
      </c>
      <c r="G129" t="s">
        <v>298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185</v>
      </c>
      <c r="AH129" t="s">
        <v>299</v>
      </c>
      <c r="AI129" t="s">
        <v>427</v>
      </c>
      <c r="AJ129">
        <v>821.835622677894</v>
      </c>
      <c r="AK129" t="b">
        <v>1</v>
      </c>
    </row>
    <row r="130" spans="1:37">
      <c r="A130" s="26">
        <v>45482.252662037</v>
      </c>
      <c r="B130">
        <v>0</v>
      </c>
      <c r="C130">
        <v>0</v>
      </c>
      <c r="D130" t="s">
        <v>297</v>
      </c>
      <c r="E130" s="21">
        <v>65</v>
      </c>
      <c r="F130" s="32">
        <v>45482.2525462963</v>
      </c>
      <c r="G130" t="s">
        <v>298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185</v>
      </c>
      <c r="AH130" t="s">
        <v>299</v>
      </c>
      <c r="AI130" t="s">
        <v>428</v>
      </c>
      <c r="AJ130">
        <v>872.190998687958</v>
      </c>
      <c r="AK130" t="b">
        <v>1</v>
      </c>
    </row>
    <row r="131" spans="1:37">
      <c r="A131" s="26">
        <v>45482.2527777778</v>
      </c>
      <c r="B131">
        <v>0</v>
      </c>
      <c r="C131">
        <v>0</v>
      </c>
      <c r="D131" t="s">
        <v>297</v>
      </c>
      <c r="E131" s="21">
        <v>65</v>
      </c>
      <c r="F131" s="32">
        <v>45482.252662037</v>
      </c>
      <c r="G131" t="s">
        <v>298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185</v>
      </c>
      <c r="AH131" t="s">
        <v>299</v>
      </c>
      <c r="AI131" t="s">
        <v>429</v>
      </c>
      <c r="AJ131">
        <v>819.567981512586</v>
      </c>
      <c r="AK131" t="b">
        <v>1</v>
      </c>
    </row>
    <row r="132" spans="1:37">
      <c r="A132" s="26">
        <v>45482.2528935185</v>
      </c>
      <c r="B132">
        <v>0</v>
      </c>
      <c r="C132">
        <v>0</v>
      </c>
      <c r="D132" t="s">
        <v>297</v>
      </c>
      <c r="E132" s="21">
        <v>66</v>
      </c>
      <c r="F132" s="32">
        <v>45482.2527777778</v>
      </c>
      <c r="G132" t="s">
        <v>298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185</v>
      </c>
      <c r="AH132" t="s">
        <v>299</v>
      </c>
      <c r="AI132" t="s">
        <v>430</v>
      </c>
      <c r="AJ132">
        <v>863.123589676284</v>
      </c>
      <c r="AK132" t="b">
        <v>1</v>
      </c>
    </row>
    <row r="133" spans="1:37">
      <c r="A133" s="26">
        <v>45482.2530092593</v>
      </c>
      <c r="B133">
        <v>0</v>
      </c>
      <c r="C133">
        <v>0</v>
      </c>
      <c r="D133" t="s">
        <v>297</v>
      </c>
      <c r="E133" s="21">
        <v>66</v>
      </c>
      <c r="F133" s="32">
        <v>45482.2528935185</v>
      </c>
      <c r="G133" t="s">
        <v>298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185</v>
      </c>
      <c r="AH133" t="s">
        <v>299</v>
      </c>
      <c r="AI133" t="s">
        <v>431</v>
      </c>
      <c r="AJ133">
        <v>816.948575418145</v>
      </c>
      <c r="AK133" t="b">
        <v>1</v>
      </c>
    </row>
    <row r="134" spans="1:37">
      <c r="A134" s="26">
        <v>45482.253125</v>
      </c>
      <c r="B134">
        <v>0</v>
      </c>
      <c r="C134">
        <v>0</v>
      </c>
      <c r="D134" t="s">
        <v>297</v>
      </c>
      <c r="E134" s="21">
        <v>67</v>
      </c>
      <c r="F134" s="32">
        <v>45482.2530092593</v>
      </c>
      <c r="G134" t="s">
        <v>298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185</v>
      </c>
      <c r="AH134" t="s">
        <v>299</v>
      </c>
      <c r="AI134" t="s">
        <v>432</v>
      </c>
      <c r="AJ134">
        <v>867.134732175426</v>
      </c>
      <c r="AK134" t="b">
        <v>1</v>
      </c>
    </row>
    <row r="135" spans="1:37">
      <c r="A135" s="26">
        <v>45482.2532407407</v>
      </c>
      <c r="B135">
        <v>0</v>
      </c>
      <c r="C135">
        <v>0</v>
      </c>
      <c r="D135" t="s">
        <v>297</v>
      </c>
      <c r="E135" s="21">
        <v>67</v>
      </c>
      <c r="F135" s="32">
        <v>45482.253125</v>
      </c>
      <c r="G135" t="s">
        <v>298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185</v>
      </c>
      <c r="AH135" t="s">
        <v>299</v>
      </c>
      <c r="AI135" t="s">
        <v>433</v>
      </c>
      <c r="AJ135">
        <v>820.709930155175</v>
      </c>
      <c r="AK135" t="b">
        <v>1</v>
      </c>
    </row>
    <row r="136" spans="1:37">
      <c r="A136" s="26">
        <v>45482.2533564815</v>
      </c>
      <c r="B136">
        <v>0</v>
      </c>
      <c r="C136">
        <v>0</v>
      </c>
      <c r="D136" t="s">
        <v>297</v>
      </c>
      <c r="E136" s="21">
        <v>68</v>
      </c>
      <c r="F136" s="32">
        <v>45482.2532407407</v>
      </c>
      <c r="G136" t="s">
        <v>298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185</v>
      </c>
      <c r="AH136" t="s">
        <v>299</v>
      </c>
      <c r="AI136" t="s">
        <v>434</v>
      </c>
      <c r="AJ136">
        <v>872.158282076628</v>
      </c>
      <c r="AK136" t="b">
        <v>1</v>
      </c>
    </row>
    <row r="137" spans="1:37">
      <c r="A137" s="26">
        <v>45482.2534722222</v>
      </c>
      <c r="B137">
        <v>0</v>
      </c>
      <c r="C137">
        <v>0</v>
      </c>
      <c r="D137" t="s">
        <v>297</v>
      </c>
      <c r="E137" s="21">
        <v>68</v>
      </c>
      <c r="F137" s="32">
        <v>45482.2533564815</v>
      </c>
      <c r="G137" t="s">
        <v>298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185</v>
      </c>
      <c r="AH137" t="s">
        <v>299</v>
      </c>
      <c r="AI137" t="s">
        <v>435</v>
      </c>
      <c r="AJ137">
        <v>806.978302089644</v>
      </c>
      <c r="AK137" t="b">
        <v>1</v>
      </c>
    </row>
    <row r="138" spans="1:37">
      <c r="A138" s="26">
        <v>45482.253587963</v>
      </c>
      <c r="B138">
        <v>0</v>
      </c>
      <c r="C138">
        <v>0</v>
      </c>
      <c r="D138" t="s">
        <v>297</v>
      </c>
      <c r="E138" s="21">
        <v>69</v>
      </c>
      <c r="F138" s="32">
        <v>45482.2534722222</v>
      </c>
      <c r="G138" t="s">
        <v>298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185</v>
      </c>
      <c r="AH138" t="s">
        <v>299</v>
      </c>
      <c r="AI138" t="s">
        <v>436</v>
      </c>
      <c r="AJ138">
        <v>864.864970861277</v>
      </c>
      <c r="AK138" t="b">
        <v>1</v>
      </c>
    </row>
    <row r="139" spans="1:37">
      <c r="A139" s="26">
        <v>45482.2537037037</v>
      </c>
      <c r="B139">
        <v>0</v>
      </c>
      <c r="C139">
        <v>0</v>
      </c>
      <c r="D139" t="s">
        <v>297</v>
      </c>
      <c r="E139" s="21">
        <v>69</v>
      </c>
      <c r="F139" s="32">
        <v>45482.253587963</v>
      </c>
      <c r="G139" t="s">
        <v>298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185</v>
      </c>
      <c r="AH139" t="s">
        <v>299</v>
      </c>
      <c r="AI139" t="s">
        <v>437</v>
      </c>
      <c r="AJ139">
        <v>784.368641924634</v>
      </c>
      <c r="AK139" t="b">
        <v>1</v>
      </c>
    </row>
    <row r="140" spans="1:37">
      <c r="A140" s="26">
        <v>45482.2538194444</v>
      </c>
      <c r="B140">
        <v>0</v>
      </c>
      <c r="C140">
        <v>0</v>
      </c>
      <c r="D140" t="s">
        <v>297</v>
      </c>
      <c r="E140" s="21">
        <v>70</v>
      </c>
      <c r="F140" s="32">
        <v>45482.2537037037</v>
      </c>
      <c r="G140" t="s">
        <v>298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185</v>
      </c>
      <c r="AH140" t="s">
        <v>299</v>
      </c>
      <c r="AI140" t="s">
        <v>438</v>
      </c>
      <c r="AJ140">
        <v>868.463578860089</v>
      </c>
      <c r="AK140" t="b">
        <v>1</v>
      </c>
    </row>
    <row r="141" spans="1:37">
      <c r="A141" s="26">
        <v>45482.2539351852</v>
      </c>
      <c r="B141">
        <v>0</v>
      </c>
      <c r="C141">
        <v>0</v>
      </c>
      <c r="D141" t="s">
        <v>297</v>
      </c>
      <c r="E141" s="21">
        <v>70</v>
      </c>
      <c r="F141" s="32">
        <v>45482.2538194444</v>
      </c>
      <c r="G141" t="s">
        <v>298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185</v>
      </c>
      <c r="AH141" t="s">
        <v>299</v>
      </c>
      <c r="AI141" t="s">
        <v>439</v>
      </c>
      <c r="AJ141">
        <v>745.211815186968</v>
      </c>
      <c r="AK141" t="b">
        <v>1</v>
      </c>
    </row>
    <row r="142" spans="1:37">
      <c r="A142" s="26">
        <v>45482.2540509259</v>
      </c>
      <c r="B142">
        <v>0</v>
      </c>
      <c r="C142">
        <v>0</v>
      </c>
      <c r="D142" t="s">
        <v>297</v>
      </c>
      <c r="E142" s="21">
        <v>71</v>
      </c>
      <c r="F142" s="32">
        <v>45482.2539351852</v>
      </c>
      <c r="G142" t="s">
        <v>298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185</v>
      </c>
      <c r="AH142" t="s">
        <v>299</v>
      </c>
      <c r="AI142" t="s">
        <v>440</v>
      </c>
      <c r="AJ142">
        <v>865.1493658174</v>
      </c>
      <c r="AK142" t="b">
        <v>1</v>
      </c>
    </row>
    <row r="143" spans="1:37">
      <c r="A143" s="26">
        <v>45482.2541666667</v>
      </c>
      <c r="B143">
        <v>0</v>
      </c>
      <c r="C143">
        <v>0</v>
      </c>
      <c r="D143" t="s">
        <v>297</v>
      </c>
      <c r="E143" s="21">
        <v>71</v>
      </c>
      <c r="F143" s="32">
        <v>45482.2540509259</v>
      </c>
      <c r="G143" t="s">
        <v>298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185</v>
      </c>
      <c r="AH143" t="s">
        <v>299</v>
      </c>
      <c r="AI143" t="s">
        <v>441</v>
      </c>
      <c r="AJ143">
        <v>737.147777845422</v>
      </c>
      <c r="AK143" t="b">
        <v>1</v>
      </c>
    </row>
    <row r="144" spans="1:37">
      <c r="A144" s="26">
        <v>45482.2542824074</v>
      </c>
      <c r="B144">
        <v>0</v>
      </c>
      <c r="C144">
        <v>0</v>
      </c>
      <c r="D144" t="s">
        <v>297</v>
      </c>
      <c r="E144" s="21">
        <v>72</v>
      </c>
      <c r="F144" s="32">
        <v>45482.2541666667</v>
      </c>
      <c r="G144" t="s">
        <v>298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185</v>
      </c>
      <c r="AH144" t="s">
        <v>299</v>
      </c>
      <c r="AI144" t="s">
        <v>442</v>
      </c>
      <c r="AJ144">
        <v>866.281747176546</v>
      </c>
      <c r="AK144" t="b">
        <v>1</v>
      </c>
    </row>
    <row r="145" spans="1:37">
      <c r="A145" s="26">
        <v>45482.2543981482</v>
      </c>
      <c r="B145">
        <v>0</v>
      </c>
      <c r="C145">
        <v>0</v>
      </c>
      <c r="D145" t="s">
        <v>297</v>
      </c>
      <c r="E145" s="21">
        <v>72</v>
      </c>
      <c r="F145" s="32">
        <v>45482.2542824074</v>
      </c>
      <c r="G145" t="s">
        <v>298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185</v>
      </c>
      <c r="AH145" t="s">
        <v>299</v>
      </c>
      <c r="AI145" t="s">
        <v>443</v>
      </c>
      <c r="AJ145">
        <v>822.963268426594</v>
      </c>
      <c r="AK145" t="b">
        <v>1</v>
      </c>
    </row>
    <row r="146" spans="1:37">
      <c r="A146" s="26">
        <v>45482.2545138889</v>
      </c>
      <c r="B146">
        <v>0</v>
      </c>
      <c r="C146">
        <v>0</v>
      </c>
      <c r="D146" t="s">
        <v>297</v>
      </c>
      <c r="E146" s="21">
        <v>73</v>
      </c>
      <c r="F146" s="32">
        <v>45482.2543981482</v>
      </c>
      <c r="G146" t="s">
        <v>298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185</v>
      </c>
      <c r="AH146" t="s">
        <v>299</v>
      </c>
      <c r="AI146" t="s">
        <v>444</v>
      </c>
      <c r="AJ146">
        <v>870.343573797022</v>
      </c>
      <c r="AK146" t="b">
        <v>1</v>
      </c>
    </row>
    <row r="147" spans="1:37">
      <c r="A147" s="26">
        <v>45482.2546296296</v>
      </c>
      <c r="B147">
        <v>0</v>
      </c>
      <c r="C147">
        <v>0</v>
      </c>
      <c r="D147" t="s">
        <v>297</v>
      </c>
      <c r="E147" s="21">
        <v>73</v>
      </c>
      <c r="F147" s="32">
        <v>45482.2545138889</v>
      </c>
      <c r="G147" t="s">
        <v>298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185</v>
      </c>
      <c r="AH147" t="s">
        <v>299</v>
      </c>
      <c r="AI147" t="s">
        <v>445</v>
      </c>
      <c r="AJ147">
        <v>814.591189562195</v>
      </c>
      <c r="AK147" t="b">
        <v>1</v>
      </c>
    </row>
    <row r="148" spans="1:37">
      <c r="A148" s="26">
        <v>45482.2547453704</v>
      </c>
      <c r="B148">
        <v>0</v>
      </c>
      <c r="C148">
        <v>0</v>
      </c>
      <c r="D148" t="s">
        <v>297</v>
      </c>
      <c r="E148" s="21">
        <v>74</v>
      </c>
      <c r="F148" s="32">
        <v>45482.2546296296</v>
      </c>
      <c r="G148" t="s">
        <v>298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185</v>
      </c>
      <c r="AH148" t="s">
        <v>299</v>
      </c>
      <c r="AI148" t="s">
        <v>446</v>
      </c>
      <c r="AJ148">
        <v>864.002554583932</v>
      </c>
      <c r="AK148" t="b">
        <v>1</v>
      </c>
    </row>
    <row r="149" spans="1:37">
      <c r="A149" s="26">
        <v>45482.2548611111</v>
      </c>
      <c r="B149">
        <v>0</v>
      </c>
      <c r="C149">
        <v>0</v>
      </c>
      <c r="D149" t="s">
        <v>297</v>
      </c>
      <c r="E149" s="21">
        <v>74</v>
      </c>
      <c r="F149" s="32">
        <v>45482.2547453704</v>
      </c>
      <c r="G149" t="s">
        <v>298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185</v>
      </c>
      <c r="AH149" t="s">
        <v>299</v>
      </c>
      <c r="AI149" t="s">
        <v>447</v>
      </c>
      <c r="AJ149">
        <v>822.272765806568</v>
      </c>
      <c r="AK149" t="b">
        <v>1</v>
      </c>
    </row>
    <row r="150" spans="1:37">
      <c r="A150" s="26">
        <v>45482.2549768519</v>
      </c>
      <c r="B150">
        <v>0</v>
      </c>
      <c r="C150">
        <v>0</v>
      </c>
      <c r="D150" t="s">
        <v>297</v>
      </c>
      <c r="E150" s="21">
        <v>75</v>
      </c>
      <c r="F150" s="32">
        <v>45482.2548611111</v>
      </c>
      <c r="G150" t="s">
        <v>298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185</v>
      </c>
      <c r="AH150" t="s">
        <v>299</v>
      </c>
      <c r="AI150" t="s">
        <v>448</v>
      </c>
      <c r="AJ150">
        <v>866.94331714473</v>
      </c>
      <c r="AK150" t="b">
        <v>1</v>
      </c>
    </row>
    <row r="151" spans="1:37">
      <c r="A151" s="26">
        <v>45482.2550925926</v>
      </c>
      <c r="B151">
        <v>0</v>
      </c>
      <c r="C151">
        <v>0</v>
      </c>
      <c r="D151" t="s">
        <v>297</v>
      </c>
      <c r="E151" s="21">
        <v>75</v>
      </c>
      <c r="F151" s="32">
        <v>45482.2549768519</v>
      </c>
      <c r="G151" t="s">
        <v>298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185</v>
      </c>
      <c r="AH151" t="s">
        <v>299</v>
      </c>
      <c r="AI151" t="s">
        <v>449</v>
      </c>
      <c r="AJ151">
        <v>826.866805210866</v>
      </c>
      <c r="AK151" t="b">
        <v>1</v>
      </c>
    </row>
    <row r="152" spans="1:37">
      <c r="A152" s="26">
        <v>45482.2552083333</v>
      </c>
      <c r="B152">
        <v>0</v>
      </c>
      <c r="C152">
        <v>0</v>
      </c>
      <c r="D152" t="s">
        <v>297</v>
      </c>
      <c r="E152" s="21">
        <v>76</v>
      </c>
      <c r="F152" s="32">
        <v>45482.2550925926</v>
      </c>
      <c r="G152" t="s">
        <v>298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185</v>
      </c>
      <c r="AH152" t="s">
        <v>299</v>
      </c>
      <c r="AI152" t="s">
        <v>450</v>
      </c>
      <c r="AJ152">
        <v>869.829338762743</v>
      </c>
      <c r="AK152" t="b">
        <v>1</v>
      </c>
    </row>
    <row r="153" spans="1:37">
      <c r="A153" s="26">
        <v>45482.2553240741</v>
      </c>
      <c r="B153">
        <v>0</v>
      </c>
      <c r="C153">
        <v>0</v>
      </c>
      <c r="D153" t="s">
        <v>297</v>
      </c>
      <c r="E153" s="21">
        <v>76</v>
      </c>
      <c r="F153" s="32">
        <v>45482.2552083333</v>
      </c>
      <c r="G153" t="s">
        <v>298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185</v>
      </c>
      <c r="AH153" t="s">
        <v>299</v>
      </c>
      <c r="AI153" t="s">
        <v>451</v>
      </c>
      <c r="AJ153">
        <v>828.021193566723</v>
      </c>
      <c r="AK153" t="b">
        <v>1</v>
      </c>
    </row>
    <row r="154" spans="1:37">
      <c r="A154" s="26">
        <v>45482.2554398148</v>
      </c>
      <c r="B154">
        <v>0</v>
      </c>
      <c r="C154">
        <v>0</v>
      </c>
      <c r="D154" t="s">
        <v>297</v>
      </c>
      <c r="E154" s="21">
        <v>77</v>
      </c>
      <c r="F154" s="32">
        <v>45482.2553240741</v>
      </c>
      <c r="G154" t="s">
        <v>298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185</v>
      </c>
      <c r="AH154" t="s">
        <v>299</v>
      </c>
      <c r="AI154" t="s">
        <v>452</v>
      </c>
      <c r="AJ154">
        <v>870.546575140035</v>
      </c>
      <c r="AK154" t="b">
        <v>1</v>
      </c>
    </row>
    <row r="155" spans="1:37">
      <c r="A155" s="26">
        <v>45482.2555555556</v>
      </c>
      <c r="B155">
        <v>0</v>
      </c>
      <c r="C155">
        <v>0</v>
      </c>
      <c r="D155" t="s">
        <v>297</v>
      </c>
      <c r="E155" s="21">
        <v>77</v>
      </c>
      <c r="F155" s="32">
        <v>45482.2554398148</v>
      </c>
      <c r="G155" t="s">
        <v>298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185</v>
      </c>
      <c r="AH155" t="s">
        <v>299</v>
      </c>
      <c r="AI155" t="s">
        <v>453</v>
      </c>
      <c r="AJ155">
        <v>828.197508885016</v>
      </c>
      <c r="AK155" t="b">
        <v>1</v>
      </c>
    </row>
    <row r="156" spans="1:37">
      <c r="A156" s="26">
        <v>45482.2556712963</v>
      </c>
      <c r="B156">
        <v>0</v>
      </c>
      <c r="C156">
        <v>0</v>
      </c>
      <c r="D156" t="s">
        <v>297</v>
      </c>
      <c r="E156" s="21">
        <v>78</v>
      </c>
      <c r="F156" s="32">
        <v>45482.2555555556</v>
      </c>
      <c r="G156" t="s">
        <v>298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185</v>
      </c>
      <c r="AH156" t="s">
        <v>299</v>
      </c>
      <c r="AI156" t="s">
        <v>454</v>
      </c>
      <c r="AJ156">
        <v>869.246866460434</v>
      </c>
      <c r="AK156" t="b">
        <v>1</v>
      </c>
    </row>
    <row r="157" spans="1:37">
      <c r="A157" s="26">
        <v>45482.255787037</v>
      </c>
      <c r="B157">
        <v>0</v>
      </c>
      <c r="C157">
        <v>0</v>
      </c>
      <c r="D157" t="s">
        <v>297</v>
      </c>
      <c r="E157" s="21">
        <v>78</v>
      </c>
      <c r="F157" s="32">
        <v>45482.2556712963</v>
      </c>
      <c r="G157" t="s">
        <v>298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185</v>
      </c>
      <c r="AH157" t="s">
        <v>299</v>
      </c>
      <c r="AI157" t="s">
        <v>455</v>
      </c>
      <c r="AJ157">
        <v>824.171613045476</v>
      </c>
      <c r="AK157" t="b">
        <v>1</v>
      </c>
    </row>
    <row r="158" spans="1:37">
      <c r="A158" s="26">
        <v>45482.2559027778</v>
      </c>
      <c r="B158">
        <v>0</v>
      </c>
      <c r="C158">
        <v>0</v>
      </c>
      <c r="D158" t="s">
        <v>297</v>
      </c>
      <c r="E158" s="21">
        <v>79</v>
      </c>
      <c r="F158" s="32">
        <v>45482.255787037</v>
      </c>
      <c r="G158" t="s">
        <v>298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185</v>
      </c>
      <c r="AH158" t="s">
        <v>299</v>
      </c>
      <c r="AI158" t="s">
        <v>456</v>
      </c>
      <c r="AJ158">
        <v>869.286046386714</v>
      </c>
      <c r="AK158" t="b">
        <v>1</v>
      </c>
    </row>
    <row r="159" spans="1:37">
      <c r="A159" s="26">
        <v>45482.2560185185</v>
      </c>
      <c r="B159">
        <v>0</v>
      </c>
      <c r="C159">
        <v>0</v>
      </c>
      <c r="D159" t="s">
        <v>297</v>
      </c>
      <c r="E159" s="21">
        <v>79</v>
      </c>
      <c r="F159" s="32">
        <v>45482.2559027778</v>
      </c>
      <c r="G159" t="s">
        <v>298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185</v>
      </c>
      <c r="AH159" t="s">
        <v>299</v>
      </c>
      <c r="AI159" t="s">
        <v>457</v>
      </c>
      <c r="AJ159">
        <v>826.460814666419</v>
      </c>
      <c r="AK159" t="b">
        <v>1</v>
      </c>
    </row>
    <row r="160" spans="1:37">
      <c r="A160" s="26">
        <v>45482.2561342593</v>
      </c>
      <c r="B160">
        <v>0</v>
      </c>
      <c r="C160">
        <v>0</v>
      </c>
      <c r="D160" t="s">
        <v>297</v>
      </c>
      <c r="E160" s="21">
        <v>80</v>
      </c>
      <c r="F160" s="32">
        <v>45482.2560185185</v>
      </c>
      <c r="G160" t="s">
        <v>298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185</v>
      </c>
      <c r="AH160" t="s">
        <v>299</v>
      </c>
      <c r="AI160" t="s">
        <v>458</v>
      </c>
      <c r="AJ160">
        <v>863.379116747334</v>
      </c>
      <c r="AK160" t="b">
        <v>1</v>
      </c>
    </row>
    <row r="161" spans="1:37">
      <c r="A161" s="26">
        <v>45482.25625</v>
      </c>
      <c r="B161">
        <v>0</v>
      </c>
      <c r="C161">
        <v>0</v>
      </c>
      <c r="D161" t="s">
        <v>297</v>
      </c>
      <c r="E161" s="21">
        <v>80</v>
      </c>
      <c r="F161" s="32">
        <v>45482.2561342593</v>
      </c>
      <c r="G161" t="s">
        <v>298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185</v>
      </c>
      <c r="AH161" t="s">
        <v>299</v>
      </c>
      <c r="AI161" t="s">
        <v>459</v>
      </c>
      <c r="AJ161">
        <v>798.733326383077</v>
      </c>
      <c r="AK161" t="b">
        <v>1</v>
      </c>
    </row>
    <row r="162" spans="1:37">
      <c r="A162" s="26">
        <v>45482.2563657407</v>
      </c>
      <c r="B162">
        <v>0</v>
      </c>
      <c r="C162">
        <v>0</v>
      </c>
      <c r="D162" t="s">
        <v>297</v>
      </c>
      <c r="E162" s="21">
        <v>81</v>
      </c>
      <c r="F162" s="32">
        <v>45482.25625</v>
      </c>
      <c r="G162" t="s">
        <v>298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185</v>
      </c>
      <c r="AH162" t="s">
        <v>299</v>
      </c>
      <c r="AI162" t="s">
        <v>460</v>
      </c>
      <c r="AJ162">
        <v>866.90731481442</v>
      </c>
      <c r="AK162" t="b">
        <v>1</v>
      </c>
    </row>
    <row r="163" spans="1:37">
      <c r="A163" s="26">
        <v>45482.2564814815</v>
      </c>
      <c r="B163">
        <v>0</v>
      </c>
      <c r="C163">
        <v>0</v>
      </c>
      <c r="D163" t="s">
        <v>297</v>
      </c>
      <c r="E163" s="21">
        <v>81</v>
      </c>
      <c r="F163" s="32">
        <v>45482.2563657407</v>
      </c>
      <c r="G163" t="s">
        <v>298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185</v>
      </c>
      <c r="AH163" t="s">
        <v>299</v>
      </c>
      <c r="AI163" t="s">
        <v>461</v>
      </c>
      <c r="AJ163">
        <v>799.445639090462</v>
      </c>
      <c r="AK163" t="b">
        <v>1</v>
      </c>
    </row>
    <row r="164" spans="1:37">
      <c r="A164" s="26">
        <v>45482.2565972222</v>
      </c>
      <c r="B164">
        <v>0</v>
      </c>
      <c r="C164">
        <v>0</v>
      </c>
      <c r="D164" t="s">
        <v>297</v>
      </c>
      <c r="E164" s="21">
        <v>82</v>
      </c>
      <c r="F164" s="32">
        <v>45482.2564814815</v>
      </c>
      <c r="G164" t="s">
        <v>298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185</v>
      </c>
      <c r="AH164" t="s">
        <v>299</v>
      </c>
      <c r="AI164" t="s">
        <v>462</v>
      </c>
      <c r="AJ164">
        <v>861.356800421088</v>
      </c>
      <c r="AK164" t="b">
        <v>1</v>
      </c>
    </row>
    <row r="165" spans="1:37">
      <c r="A165" s="26">
        <v>45482.256712963</v>
      </c>
      <c r="B165">
        <v>0</v>
      </c>
      <c r="C165">
        <v>0</v>
      </c>
      <c r="D165" t="s">
        <v>297</v>
      </c>
      <c r="E165" s="21">
        <v>82</v>
      </c>
      <c r="F165" s="32">
        <v>45482.2565972222</v>
      </c>
      <c r="G165" t="s">
        <v>298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185</v>
      </c>
      <c r="AH165" t="s">
        <v>299</v>
      </c>
      <c r="AI165" t="s">
        <v>463</v>
      </c>
      <c r="AJ165">
        <v>790.999008530098</v>
      </c>
      <c r="AK165" t="b">
        <v>1</v>
      </c>
    </row>
    <row r="166" spans="1:37">
      <c r="A166" s="26">
        <v>45482.2568287037</v>
      </c>
      <c r="B166">
        <v>0</v>
      </c>
      <c r="C166">
        <v>0</v>
      </c>
      <c r="D166" t="s">
        <v>297</v>
      </c>
      <c r="E166" s="21">
        <v>83</v>
      </c>
      <c r="F166" s="32">
        <v>45482.256712963</v>
      </c>
      <c r="G166" t="s">
        <v>298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185</v>
      </c>
      <c r="AH166" t="s">
        <v>299</v>
      </c>
      <c r="AI166" t="s">
        <v>464</v>
      </c>
      <c r="AJ166">
        <v>856.430177958895</v>
      </c>
      <c r="AK166" t="b">
        <v>1</v>
      </c>
    </row>
    <row r="167" spans="1:37">
      <c r="A167" s="26">
        <v>45482.2569444444</v>
      </c>
      <c r="B167">
        <v>0</v>
      </c>
      <c r="C167">
        <v>0</v>
      </c>
      <c r="D167" t="s">
        <v>297</v>
      </c>
      <c r="E167" s="21">
        <v>83</v>
      </c>
      <c r="F167" s="32">
        <v>45482.2568287037</v>
      </c>
      <c r="G167" t="s">
        <v>298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185</v>
      </c>
      <c r="AH167" t="s">
        <v>299</v>
      </c>
      <c r="AI167" t="s">
        <v>465</v>
      </c>
      <c r="AJ167">
        <v>810.733229930931</v>
      </c>
      <c r="AK167" t="b">
        <v>1</v>
      </c>
    </row>
    <row r="168" spans="1:37">
      <c r="A168" s="26">
        <v>45482.2570601852</v>
      </c>
      <c r="B168">
        <v>0</v>
      </c>
      <c r="C168">
        <v>0</v>
      </c>
      <c r="D168" t="s">
        <v>297</v>
      </c>
      <c r="E168" s="21">
        <v>84</v>
      </c>
      <c r="F168" s="32">
        <v>45482.2569444444</v>
      </c>
      <c r="G168" t="s">
        <v>298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185</v>
      </c>
      <c r="AH168" t="s">
        <v>299</v>
      </c>
      <c r="AI168" t="s">
        <v>466</v>
      </c>
      <c r="AJ168">
        <v>865.352989667982</v>
      </c>
      <c r="AK168" t="b">
        <v>1</v>
      </c>
    </row>
    <row r="169" spans="1:37">
      <c r="A169" s="26">
        <v>45482.2571759259</v>
      </c>
      <c r="B169">
        <v>0</v>
      </c>
      <c r="C169">
        <v>0</v>
      </c>
      <c r="D169" t="s">
        <v>297</v>
      </c>
      <c r="E169" s="21">
        <v>84</v>
      </c>
      <c r="F169" s="32">
        <v>45482.2570601852</v>
      </c>
      <c r="G169" t="s">
        <v>298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185</v>
      </c>
      <c r="AH169" t="s">
        <v>299</v>
      </c>
      <c r="AI169" t="s">
        <v>467</v>
      </c>
      <c r="AJ169">
        <v>785.595310197922</v>
      </c>
      <c r="AK169" t="b">
        <v>1</v>
      </c>
    </row>
    <row r="170" spans="1:37">
      <c r="A170" s="26">
        <v>45482.2572916667</v>
      </c>
      <c r="B170">
        <v>0</v>
      </c>
      <c r="C170">
        <v>0</v>
      </c>
      <c r="D170" t="s">
        <v>297</v>
      </c>
      <c r="E170" s="21">
        <v>85</v>
      </c>
      <c r="F170" s="32">
        <v>45482.2571759259</v>
      </c>
      <c r="G170" t="s">
        <v>298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185</v>
      </c>
      <c r="AH170" t="s">
        <v>299</v>
      </c>
      <c r="AI170" t="s">
        <v>468</v>
      </c>
      <c r="AJ170">
        <v>868.453887525438</v>
      </c>
      <c r="AK170" t="b">
        <v>1</v>
      </c>
    </row>
    <row r="171" spans="1:37">
      <c r="A171" s="26">
        <v>45482.2574074074</v>
      </c>
      <c r="B171">
        <v>0</v>
      </c>
      <c r="C171">
        <v>0</v>
      </c>
      <c r="D171" t="s">
        <v>297</v>
      </c>
      <c r="E171" s="21">
        <v>85</v>
      </c>
      <c r="F171" s="32">
        <v>45482.2572916667</v>
      </c>
      <c r="G171" t="s">
        <v>298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185</v>
      </c>
      <c r="AH171" t="s">
        <v>299</v>
      </c>
      <c r="AI171" t="s">
        <v>469</v>
      </c>
      <c r="AJ171">
        <v>827.965127831473</v>
      </c>
      <c r="AK171" t="b">
        <v>1</v>
      </c>
    </row>
    <row r="172" spans="1:37">
      <c r="A172" s="26">
        <v>45482.2575231481</v>
      </c>
      <c r="B172">
        <v>0</v>
      </c>
      <c r="C172">
        <v>0</v>
      </c>
      <c r="D172" t="s">
        <v>297</v>
      </c>
      <c r="E172" s="21">
        <v>86</v>
      </c>
      <c r="F172" s="32">
        <v>45482.2574074074</v>
      </c>
      <c r="G172" t="s">
        <v>298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185</v>
      </c>
      <c r="AH172" t="s">
        <v>299</v>
      </c>
      <c r="AI172" t="s">
        <v>470</v>
      </c>
      <c r="AJ172">
        <v>868.087001517285</v>
      </c>
      <c r="AK172" t="b">
        <v>1</v>
      </c>
    </row>
    <row r="173" spans="1:37">
      <c r="A173" s="26">
        <v>45482.2576388889</v>
      </c>
      <c r="B173">
        <v>0</v>
      </c>
      <c r="C173">
        <v>0</v>
      </c>
      <c r="D173" t="s">
        <v>297</v>
      </c>
      <c r="E173" s="21">
        <v>86</v>
      </c>
      <c r="F173" s="32">
        <v>45482.2575231481</v>
      </c>
      <c r="G173" t="s">
        <v>298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185</v>
      </c>
      <c r="AH173" t="s">
        <v>299</v>
      </c>
      <c r="AI173" t="s">
        <v>471</v>
      </c>
      <c r="AJ173">
        <v>822.506646571365</v>
      </c>
      <c r="AK173" t="b">
        <v>1</v>
      </c>
    </row>
    <row r="174" spans="1:37">
      <c r="A174" s="26">
        <v>45482.2577546296</v>
      </c>
      <c r="B174">
        <v>0</v>
      </c>
      <c r="C174">
        <v>0</v>
      </c>
      <c r="D174" t="s">
        <v>297</v>
      </c>
      <c r="E174" s="21">
        <v>87</v>
      </c>
      <c r="F174" s="32">
        <v>45482.2576388889</v>
      </c>
      <c r="G174" t="s">
        <v>298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185</v>
      </c>
      <c r="AH174" t="s">
        <v>299</v>
      </c>
      <c r="AI174" t="s">
        <v>472</v>
      </c>
      <c r="AJ174">
        <v>866.946345015676</v>
      </c>
      <c r="AK174" t="b">
        <v>1</v>
      </c>
    </row>
    <row r="175" spans="1:37">
      <c r="A175" s="26">
        <v>45482.2578703704</v>
      </c>
      <c r="B175">
        <v>0</v>
      </c>
      <c r="C175">
        <v>0</v>
      </c>
      <c r="D175" t="s">
        <v>297</v>
      </c>
      <c r="E175" s="21">
        <v>87</v>
      </c>
      <c r="F175" s="32">
        <v>45482.2577546296</v>
      </c>
      <c r="G175" t="s">
        <v>298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185</v>
      </c>
      <c r="AH175" t="s">
        <v>299</v>
      </c>
      <c r="AI175" t="s">
        <v>473</v>
      </c>
      <c r="AJ175">
        <v>820.477218184448</v>
      </c>
      <c r="AK175" t="b">
        <v>1</v>
      </c>
    </row>
    <row r="176" spans="1:37">
      <c r="A176" s="26">
        <v>45482.2579861111</v>
      </c>
      <c r="B176">
        <v>0</v>
      </c>
      <c r="C176">
        <v>0</v>
      </c>
      <c r="D176" t="s">
        <v>297</v>
      </c>
      <c r="E176" s="21">
        <v>88</v>
      </c>
      <c r="F176" s="32">
        <v>45482.2578703704</v>
      </c>
      <c r="G176" t="s">
        <v>298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185</v>
      </c>
      <c r="AH176" t="s">
        <v>299</v>
      </c>
      <c r="AI176" t="s">
        <v>474</v>
      </c>
      <c r="AJ176">
        <v>868.027059495095</v>
      </c>
      <c r="AK176" t="b">
        <v>1</v>
      </c>
    </row>
    <row r="177" spans="1:37">
      <c r="A177" s="26">
        <v>45482.2581018519</v>
      </c>
      <c r="B177">
        <v>0</v>
      </c>
      <c r="C177">
        <v>0</v>
      </c>
      <c r="D177" t="s">
        <v>297</v>
      </c>
      <c r="E177" s="21">
        <v>88</v>
      </c>
      <c r="F177" s="32">
        <v>45482.2579861111</v>
      </c>
      <c r="G177" t="s">
        <v>298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185</v>
      </c>
      <c r="AH177" t="s">
        <v>299</v>
      </c>
      <c r="AI177" t="s">
        <v>475</v>
      </c>
      <c r="AJ177">
        <v>828.678232207155</v>
      </c>
      <c r="AK177" t="b">
        <v>1</v>
      </c>
    </row>
    <row r="178" spans="1:37">
      <c r="A178" s="26">
        <v>45482.2582175926</v>
      </c>
      <c r="B178">
        <v>0</v>
      </c>
      <c r="C178">
        <v>0</v>
      </c>
      <c r="D178" t="s">
        <v>297</v>
      </c>
      <c r="E178" s="21">
        <v>89</v>
      </c>
      <c r="F178" s="32">
        <v>45482.2581018519</v>
      </c>
      <c r="G178" t="s">
        <v>298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185</v>
      </c>
      <c r="AH178" t="s">
        <v>299</v>
      </c>
      <c r="AI178" t="s">
        <v>476</v>
      </c>
      <c r="AJ178">
        <v>867.998391085179</v>
      </c>
      <c r="AK178" t="b">
        <v>1</v>
      </c>
    </row>
    <row r="179" spans="1:37">
      <c r="A179" s="26">
        <v>45482.2583333333</v>
      </c>
      <c r="B179">
        <v>0</v>
      </c>
      <c r="C179">
        <v>0</v>
      </c>
      <c r="D179" t="s">
        <v>297</v>
      </c>
      <c r="E179" s="21">
        <v>89</v>
      </c>
      <c r="F179" s="32">
        <v>45482.2582175926</v>
      </c>
      <c r="G179" t="s">
        <v>298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185</v>
      </c>
      <c r="AH179" t="s">
        <v>299</v>
      </c>
      <c r="AI179" t="s">
        <v>477</v>
      </c>
      <c r="AJ179">
        <v>826.366848171176</v>
      </c>
      <c r="AK179" t="b">
        <v>1</v>
      </c>
    </row>
    <row r="180" spans="1:37">
      <c r="A180" s="26">
        <v>45482.2584490741</v>
      </c>
      <c r="B180">
        <v>0</v>
      </c>
      <c r="C180">
        <v>0</v>
      </c>
      <c r="D180" t="s">
        <v>297</v>
      </c>
      <c r="E180" s="21">
        <v>90</v>
      </c>
      <c r="F180" s="32">
        <v>45482.2583333333</v>
      </c>
      <c r="G180" t="s">
        <v>298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185</v>
      </c>
      <c r="AH180" t="s">
        <v>299</v>
      </c>
      <c r="AI180" t="s">
        <v>478</v>
      </c>
      <c r="AJ180">
        <v>870.546352011203</v>
      </c>
      <c r="AK180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9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1.0884955752212" customWidth="1"/>
    <col min="11" max="11" width="8.48672566371681" customWidth="1"/>
    <col min="12" max="12" width="75.7787610619469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13">
      <c r="A2" s="26">
        <v>45482.2378703704</v>
      </c>
      <c r="B2">
        <v>0</v>
      </c>
      <c r="C2">
        <v>0</v>
      </c>
      <c r="D2" t="s">
        <v>479</v>
      </c>
      <c r="E2" s="21">
        <v>1</v>
      </c>
      <c r="F2" s="32">
        <v>45482.2377314815</v>
      </c>
      <c r="G2" t="s">
        <v>480</v>
      </c>
      <c r="H2">
        <v>4.481273</v>
      </c>
      <c r="I2">
        <v>-0.273325</v>
      </c>
      <c r="J2">
        <v>220</v>
      </c>
      <c r="K2" t="s">
        <v>299</v>
      </c>
      <c r="L2" t="s">
        <v>481</v>
      </c>
      <c r="M2">
        <v>9.19962204625043</v>
      </c>
    </row>
    <row r="3" spans="1:37">
      <c r="A3" s="26">
        <v>45482.2378703704</v>
      </c>
      <c r="B3">
        <v>0</v>
      </c>
      <c r="C3">
        <v>0</v>
      </c>
      <c r="D3" t="s">
        <v>297</v>
      </c>
      <c r="E3" s="21">
        <v>1</v>
      </c>
      <c r="F3" s="32">
        <v>45482.2377314815</v>
      </c>
      <c r="G3" t="s">
        <v>298</v>
      </c>
      <c r="H3">
        <v>4.481273</v>
      </c>
      <c r="I3">
        <v>4.481273</v>
      </c>
      <c r="J3">
        <v>-0.273325</v>
      </c>
      <c r="K3">
        <v>252.3542</v>
      </c>
      <c r="L3">
        <v>257.9134</v>
      </c>
      <c r="M3">
        <v>260.2292</v>
      </c>
      <c r="N3">
        <v>48000</v>
      </c>
      <c r="O3">
        <v>-1</v>
      </c>
      <c r="P3">
        <v>136963</v>
      </c>
      <c r="Q3">
        <v>48000</v>
      </c>
      <c r="R3">
        <v>0</v>
      </c>
      <c r="S3">
        <v>0.3736501</v>
      </c>
      <c r="T3">
        <v>-30.41267</v>
      </c>
      <c r="U3">
        <v>-88.07849</v>
      </c>
      <c r="V3">
        <v>-27.90329</v>
      </c>
      <c r="W3">
        <v>291.8601</v>
      </c>
      <c r="X3">
        <v>41.36505</v>
      </c>
      <c r="Y3">
        <v>0.3928571</v>
      </c>
      <c r="Z3">
        <v>-30.38323</v>
      </c>
      <c r="AA3">
        <v>-86.88013</v>
      </c>
      <c r="AB3">
        <v>-28.17661</v>
      </c>
      <c r="AC3">
        <v>292.1571</v>
      </c>
      <c r="AD3">
        <v>39.3023</v>
      </c>
      <c r="AE3">
        <v>38</v>
      </c>
      <c r="AF3">
        <v>24</v>
      </c>
      <c r="AG3">
        <v>220</v>
      </c>
      <c r="AH3" t="s">
        <v>299</v>
      </c>
      <c r="AI3" t="s">
        <v>481</v>
      </c>
      <c r="AJ3">
        <v>9.19962204625043</v>
      </c>
      <c r="AK3" t="b">
        <v>1</v>
      </c>
    </row>
    <row r="4" spans="1:13">
      <c r="A4" s="26">
        <v>45482.237974537</v>
      </c>
      <c r="B4">
        <v>0</v>
      </c>
      <c r="C4">
        <v>0</v>
      </c>
      <c r="D4" t="s">
        <v>479</v>
      </c>
      <c r="E4" s="21">
        <v>1</v>
      </c>
      <c r="F4" s="32">
        <v>45482.2378472222</v>
      </c>
      <c r="G4" t="s">
        <v>298</v>
      </c>
      <c r="H4">
        <v>4.545485</v>
      </c>
      <c r="I4">
        <v>-0.4043465</v>
      </c>
      <c r="J4">
        <v>220</v>
      </c>
      <c r="K4" t="s">
        <v>299</v>
      </c>
      <c r="L4" t="s">
        <v>482</v>
      </c>
      <c r="M4">
        <v>8.23325470491646</v>
      </c>
    </row>
    <row r="5" spans="1:37">
      <c r="A5" s="26">
        <v>45482.237974537</v>
      </c>
      <c r="B5">
        <v>0</v>
      </c>
      <c r="C5">
        <v>0</v>
      </c>
      <c r="D5" t="s">
        <v>297</v>
      </c>
      <c r="E5" s="21">
        <v>1</v>
      </c>
      <c r="F5" s="32">
        <v>45482.2378472222</v>
      </c>
      <c r="G5" t="s">
        <v>298</v>
      </c>
      <c r="H5">
        <v>4.545485</v>
      </c>
      <c r="I5">
        <v>4.545485</v>
      </c>
      <c r="J5">
        <v>-0.4043465</v>
      </c>
      <c r="K5">
        <v>615.25</v>
      </c>
      <c r="L5">
        <v>618.5508</v>
      </c>
      <c r="M5">
        <v>623.0833</v>
      </c>
      <c r="N5">
        <v>48000</v>
      </c>
      <c r="O5">
        <v>-1</v>
      </c>
      <c r="P5">
        <v>136963</v>
      </c>
      <c r="Q5">
        <v>48000</v>
      </c>
      <c r="R5">
        <v>0</v>
      </c>
      <c r="S5">
        <v>0.3887641</v>
      </c>
      <c r="T5">
        <v>-30.10227</v>
      </c>
      <c r="U5">
        <v>-87.43195</v>
      </c>
      <c r="V5">
        <v>-27.77227</v>
      </c>
      <c r="W5">
        <v>292.7966</v>
      </c>
      <c r="X5">
        <v>41.31039</v>
      </c>
      <c r="Y5">
        <v>0.3928571</v>
      </c>
      <c r="Z5">
        <v>-30.38323</v>
      </c>
      <c r="AA5">
        <v>-86.88013</v>
      </c>
      <c r="AB5">
        <v>-28.17661</v>
      </c>
      <c r="AC5">
        <v>292.33</v>
      </c>
      <c r="AD5">
        <v>39.3023</v>
      </c>
      <c r="AE5">
        <v>38</v>
      </c>
      <c r="AF5">
        <v>24</v>
      </c>
      <c r="AG5">
        <v>220</v>
      </c>
      <c r="AH5" t="s">
        <v>299</v>
      </c>
      <c r="AI5" t="s">
        <v>482</v>
      </c>
      <c r="AJ5">
        <v>8.23325470491646</v>
      </c>
      <c r="AK5" t="b">
        <v>1</v>
      </c>
    </row>
    <row r="6" spans="1:13">
      <c r="A6" s="26">
        <v>45482.2380902778</v>
      </c>
      <c r="B6">
        <v>0</v>
      </c>
      <c r="C6">
        <v>0</v>
      </c>
      <c r="D6" t="s">
        <v>479</v>
      </c>
      <c r="E6" s="21">
        <v>2</v>
      </c>
      <c r="F6" s="32">
        <v>45482.237962963</v>
      </c>
      <c r="G6" t="s">
        <v>480</v>
      </c>
      <c r="H6">
        <v>4.399035</v>
      </c>
      <c r="I6">
        <v>-0.1319942</v>
      </c>
      <c r="J6">
        <v>220</v>
      </c>
      <c r="K6" t="s">
        <v>299</v>
      </c>
      <c r="L6" t="s">
        <v>483</v>
      </c>
      <c r="M6">
        <v>8.19401158324483</v>
      </c>
    </row>
    <row r="7" spans="1:37">
      <c r="A7" s="26">
        <v>45482.2380902778</v>
      </c>
      <c r="B7">
        <v>0</v>
      </c>
      <c r="C7">
        <v>0</v>
      </c>
      <c r="D7" t="s">
        <v>297</v>
      </c>
      <c r="E7" s="21">
        <v>2</v>
      </c>
      <c r="F7" s="32">
        <v>45482.237962963</v>
      </c>
      <c r="G7" t="s">
        <v>298</v>
      </c>
      <c r="H7">
        <v>4.399035</v>
      </c>
      <c r="I7">
        <v>4.399035</v>
      </c>
      <c r="J7">
        <v>-0.1319942</v>
      </c>
      <c r="K7">
        <v>304.6667</v>
      </c>
      <c r="L7">
        <v>307.8667</v>
      </c>
      <c r="M7">
        <v>311.9167</v>
      </c>
      <c r="N7">
        <v>48000</v>
      </c>
      <c r="O7">
        <v>-1</v>
      </c>
      <c r="P7">
        <v>136963</v>
      </c>
      <c r="Q7">
        <v>48000</v>
      </c>
      <c r="R7">
        <v>0</v>
      </c>
      <c r="S7">
        <v>0.3856502</v>
      </c>
      <c r="T7">
        <v>-30.41365</v>
      </c>
      <c r="U7">
        <v>-87.18547</v>
      </c>
      <c r="V7">
        <v>-28.04462</v>
      </c>
      <c r="W7">
        <v>291.0453</v>
      </c>
      <c r="X7">
        <v>40.60472</v>
      </c>
      <c r="Y7">
        <v>0.3928571</v>
      </c>
      <c r="Z7">
        <v>-30.38323</v>
      </c>
      <c r="AA7">
        <v>-86.88013</v>
      </c>
      <c r="AB7">
        <v>-28.17661</v>
      </c>
      <c r="AC7">
        <v>176.8801</v>
      </c>
      <c r="AD7">
        <v>39.3023</v>
      </c>
      <c r="AE7">
        <v>38</v>
      </c>
      <c r="AF7">
        <v>24</v>
      </c>
      <c r="AG7">
        <v>220</v>
      </c>
      <c r="AH7" t="s">
        <v>299</v>
      </c>
      <c r="AI7" t="s">
        <v>483</v>
      </c>
      <c r="AJ7">
        <v>8.19401158324483</v>
      </c>
      <c r="AK7" t="b">
        <v>1</v>
      </c>
    </row>
    <row r="8" spans="1:13">
      <c r="A8" s="26">
        <v>45482.2382060185</v>
      </c>
      <c r="B8">
        <v>0</v>
      </c>
      <c r="C8">
        <v>0</v>
      </c>
      <c r="D8" t="s">
        <v>479</v>
      </c>
      <c r="E8" s="21">
        <v>2</v>
      </c>
      <c r="F8" s="32">
        <v>45482.2380787037</v>
      </c>
      <c r="G8" t="s">
        <v>298</v>
      </c>
      <c r="H8">
        <v>4.460878</v>
      </c>
      <c r="I8">
        <v>-0.3783398</v>
      </c>
      <c r="J8">
        <v>220</v>
      </c>
      <c r="K8" t="s">
        <v>299</v>
      </c>
      <c r="L8" t="s">
        <v>484</v>
      </c>
      <c r="M8">
        <v>8.74314345648421</v>
      </c>
    </row>
    <row r="9" spans="1:37">
      <c r="A9" s="26">
        <v>45482.2382060185</v>
      </c>
      <c r="B9">
        <v>0</v>
      </c>
      <c r="C9">
        <v>0</v>
      </c>
      <c r="D9" t="s">
        <v>297</v>
      </c>
      <c r="E9" s="21">
        <v>2</v>
      </c>
      <c r="F9" s="32">
        <v>45482.2380787037</v>
      </c>
      <c r="G9" t="s">
        <v>298</v>
      </c>
      <c r="H9">
        <v>4.460878</v>
      </c>
      <c r="I9">
        <v>4.460878</v>
      </c>
      <c r="J9">
        <v>-0.3783398</v>
      </c>
      <c r="K9">
        <v>299.9792</v>
      </c>
      <c r="L9">
        <v>306.7502</v>
      </c>
      <c r="M9">
        <v>319.9583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0.3878924</v>
      </c>
      <c r="T9">
        <v>-30.15077</v>
      </c>
      <c r="U9">
        <v>-86.49274</v>
      </c>
      <c r="V9">
        <v>-27.79827</v>
      </c>
      <c r="W9">
        <v>179.1184</v>
      </c>
      <c r="X9">
        <v>41.12237</v>
      </c>
      <c r="Y9">
        <v>0.3928571</v>
      </c>
      <c r="Z9">
        <v>-30.38323</v>
      </c>
      <c r="AA9">
        <v>-86.88013</v>
      </c>
      <c r="AB9">
        <v>-28.17661</v>
      </c>
      <c r="AC9">
        <v>178.421</v>
      </c>
      <c r="AD9">
        <v>39.3023</v>
      </c>
      <c r="AE9">
        <v>38</v>
      </c>
      <c r="AF9">
        <v>24</v>
      </c>
      <c r="AG9">
        <v>220</v>
      </c>
      <c r="AH9" t="s">
        <v>299</v>
      </c>
      <c r="AI9" t="s">
        <v>484</v>
      </c>
      <c r="AJ9">
        <v>8.74314345648421</v>
      </c>
      <c r="AK9" t="b">
        <v>1</v>
      </c>
    </row>
    <row r="10" spans="1:13">
      <c r="A10" s="26">
        <v>45482.2383217593</v>
      </c>
      <c r="B10">
        <v>0</v>
      </c>
      <c r="C10">
        <v>0</v>
      </c>
      <c r="D10" t="s">
        <v>479</v>
      </c>
      <c r="E10" s="21">
        <v>3</v>
      </c>
      <c r="F10" s="32">
        <v>45482.2381944444</v>
      </c>
      <c r="G10" t="s">
        <v>480</v>
      </c>
      <c r="H10">
        <v>4.53564</v>
      </c>
      <c r="I10">
        <v>-0.2177525</v>
      </c>
      <c r="J10">
        <v>220</v>
      </c>
      <c r="K10" t="s">
        <v>299</v>
      </c>
      <c r="L10" t="s">
        <v>485</v>
      </c>
      <c r="M10">
        <v>7.62459207057649</v>
      </c>
    </row>
    <row r="11" spans="1:37">
      <c r="A11" s="26">
        <v>45482.2383217593</v>
      </c>
      <c r="B11">
        <v>0</v>
      </c>
      <c r="C11">
        <v>0</v>
      </c>
      <c r="D11" t="s">
        <v>297</v>
      </c>
      <c r="E11" s="21">
        <v>3</v>
      </c>
      <c r="F11" s="32">
        <v>45482.2381944444</v>
      </c>
      <c r="G11" t="s">
        <v>298</v>
      </c>
      <c r="H11">
        <v>4.53564</v>
      </c>
      <c r="I11">
        <v>4.53564</v>
      </c>
      <c r="J11">
        <v>-0.2177525</v>
      </c>
      <c r="K11">
        <v>290.4583</v>
      </c>
      <c r="L11">
        <v>294.9833</v>
      </c>
      <c r="M11">
        <v>302.375</v>
      </c>
      <c r="N11">
        <v>48000</v>
      </c>
      <c r="O11">
        <v>-1</v>
      </c>
      <c r="P11">
        <v>136963</v>
      </c>
      <c r="Q11">
        <v>48000</v>
      </c>
      <c r="R11">
        <v>0</v>
      </c>
      <c r="S11">
        <v>0.3865168</v>
      </c>
      <c r="T11">
        <v>-30.30877</v>
      </c>
      <c r="U11">
        <v>-83.24467</v>
      </c>
      <c r="V11">
        <v>-27.95886</v>
      </c>
      <c r="W11">
        <v>292.5934</v>
      </c>
      <c r="X11">
        <v>40.98873</v>
      </c>
      <c r="Y11">
        <v>0.3928571</v>
      </c>
      <c r="Z11">
        <v>-30.38323</v>
      </c>
      <c r="AA11">
        <v>-86.88013</v>
      </c>
      <c r="AB11">
        <v>-28.17661</v>
      </c>
      <c r="AC11">
        <v>178.5514</v>
      </c>
      <c r="AD11">
        <v>39.3023</v>
      </c>
      <c r="AE11">
        <v>38</v>
      </c>
      <c r="AF11">
        <v>24</v>
      </c>
      <c r="AG11">
        <v>220</v>
      </c>
      <c r="AH11" t="s">
        <v>299</v>
      </c>
      <c r="AI11" t="s">
        <v>485</v>
      </c>
      <c r="AJ11">
        <v>7.62459207057649</v>
      </c>
      <c r="AK11" t="b">
        <v>1</v>
      </c>
    </row>
    <row r="12" spans="1:13">
      <c r="A12" s="26">
        <v>45482.2384375</v>
      </c>
      <c r="B12">
        <v>0</v>
      </c>
      <c r="C12">
        <v>0</v>
      </c>
      <c r="D12" t="s">
        <v>479</v>
      </c>
      <c r="E12" s="21">
        <v>3</v>
      </c>
      <c r="F12" s="32">
        <v>45482.2383101852</v>
      </c>
      <c r="G12" t="s">
        <v>298</v>
      </c>
      <c r="H12">
        <v>4.477426</v>
      </c>
      <c r="I12">
        <v>-0.5877514</v>
      </c>
      <c r="J12">
        <v>220</v>
      </c>
      <c r="K12" t="s">
        <v>299</v>
      </c>
      <c r="L12" t="s">
        <v>486</v>
      </c>
      <c r="M12">
        <v>9.35417344402241</v>
      </c>
    </row>
    <row r="13" spans="1:37">
      <c r="A13" s="26">
        <v>45482.2384375</v>
      </c>
      <c r="B13">
        <v>0</v>
      </c>
      <c r="C13">
        <v>0</v>
      </c>
      <c r="D13" t="s">
        <v>297</v>
      </c>
      <c r="E13" s="21">
        <v>3</v>
      </c>
      <c r="F13" s="32">
        <v>45482.2383101852</v>
      </c>
      <c r="G13" t="s">
        <v>298</v>
      </c>
      <c r="H13">
        <v>4.477426</v>
      </c>
      <c r="I13">
        <v>4.477426</v>
      </c>
      <c r="J13">
        <v>-0.5877514</v>
      </c>
      <c r="K13">
        <v>301.1667</v>
      </c>
      <c r="L13">
        <v>311.3915</v>
      </c>
      <c r="M13">
        <v>322.3542</v>
      </c>
      <c r="N13">
        <v>47830.61</v>
      </c>
      <c r="O13">
        <v>-1</v>
      </c>
      <c r="P13">
        <v>136963</v>
      </c>
      <c r="Q13">
        <v>48000</v>
      </c>
      <c r="R13">
        <v>0</v>
      </c>
      <c r="S13">
        <v>0.3766816</v>
      </c>
      <c r="T13">
        <v>-30.07076</v>
      </c>
      <c r="U13">
        <v>-89.49216</v>
      </c>
      <c r="V13">
        <v>-27.58886</v>
      </c>
      <c r="W13">
        <v>290.0887</v>
      </c>
      <c r="X13">
        <v>41.17175</v>
      </c>
      <c r="Y13">
        <v>0.3928571</v>
      </c>
      <c r="Z13">
        <v>-30.38323</v>
      </c>
      <c r="AA13">
        <v>-86.88013</v>
      </c>
      <c r="AB13">
        <v>-28.17661</v>
      </c>
      <c r="AC13">
        <v>177.5856</v>
      </c>
      <c r="AD13">
        <v>39.3023</v>
      </c>
      <c r="AE13">
        <v>38</v>
      </c>
      <c r="AF13">
        <v>24</v>
      </c>
      <c r="AG13">
        <v>220</v>
      </c>
      <c r="AH13" t="s">
        <v>299</v>
      </c>
      <c r="AI13" t="s">
        <v>486</v>
      </c>
      <c r="AJ13">
        <v>9.35417344402241</v>
      </c>
      <c r="AK13" t="b">
        <v>1</v>
      </c>
    </row>
    <row r="14" spans="1:13">
      <c r="A14" s="26">
        <v>45482.2385532407</v>
      </c>
      <c r="B14">
        <v>0</v>
      </c>
      <c r="C14">
        <v>0</v>
      </c>
      <c r="D14" t="s">
        <v>479</v>
      </c>
      <c r="E14" s="21">
        <v>4</v>
      </c>
      <c r="F14" s="32">
        <v>45482.2384259259</v>
      </c>
      <c r="G14" t="s">
        <v>480</v>
      </c>
      <c r="H14">
        <v>4.495955</v>
      </c>
      <c r="I14">
        <v>-0.172802</v>
      </c>
      <c r="J14">
        <v>220</v>
      </c>
      <c r="K14" t="s">
        <v>299</v>
      </c>
      <c r="L14" t="s">
        <v>487</v>
      </c>
      <c r="M14">
        <v>8.06699342700495</v>
      </c>
    </row>
    <row r="15" spans="1:37">
      <c r="A15" s="26">
        <v>45482.2385532407</v>
      </c>
      <c r="B15">
        <v>0</v>
      </c>
      <c r="C15">
        <v>0</v>
      </c>
      <c r="D15" t="s">
        <v>297</v>
      </c>
      <c r="E15" s="21">
        <v>4</v>
      </c>
      <c r="F15" s="32">
        <v>45482.2384259259</v>
      </c>
      <c r="G15" t="s">
        <v>298</v>
      </c>
      <c r="H15">
        <v>4.495955</v>
      </c>
      <c r="I15">
        <v>4.495955</v>
      </c>
      <c r="J15">
        <v>-0.172802</v>
      </c>
      <c r="K15">
        <v>291.4375</v>
      </c>
      <c r="L15">
        <v>295.7423</v>
      </c>
      <c r="M15">
        <v>299.4583</v>
      </c>
      <c r="N15">
        <v>48000</v>
      </c>
      <c r="O15">
        <v>-1</v>
      </c>
      <c r="P15">
        <v>136963</v>
      </c>
      <c r="Q15">
        <v>48000</v>
      </c>
      <c r="R15">
        <v>0</v>
      </c>
      <c r="S15">
        <v>0.3887641</v>
      </c>
      <c r="T15">
        <v>-30.33352</v>
      </c>
      <c r="U15">
        <v>-88.12524</v>
      </c>
      <c r="V15">
        <v>-28.00381</v>
      </c>
      <c r="W15">
        <v>179.4518</v>
      </c>
      <c r="X15">
        <v>41.55516</v>
      </c>
      <c r="Y15">
        <v>0.3928571</v>
      </c>
      <c r="Z15">
        <v>-30.38323</v>
      </c>
      <c r="AA15">
        <v>-86.88013</v>
      </c>
      <c r="AB15">
        <v>-28.17661</v>
      </c>
      <c r="AC15">
        <v>178.5768</v>
      </c>
      <c r="AD15">
        <v>39.3023</v>
      </c>
      <c r="AE15">
        <v>38</v>
      </c>
      <c r="AF15">
        <v>24</v>
      </c>
      <c r="AG15">
        <v>220</v>
      </c>
      <c r="AH15" t="s">
        <v>299</v>
      </c>
      <c r="AI15" t="s">
        <v>487</v>
      </c>
      <c r="AJ15">
        <v>8.06699342700495</v>
      </c>
      <c r="AK15" t="b">
        <v>1</v>
      </c>
    </row>
    <row r="16" spans="1:13">
      <c r="A16" s="26">
        <v>45482.2386689815</v>
      </c>
      <c r="B16">
        <v>0</v>
      </c>
      <c r="C16">
        <v>0</v>
      </c>
      <c r="D16" t="s">
        <v>479</v>
      </c>
      <c r="E16" s="21">
        <v>4</v>
      </c>
      <c r="F16" s="32">
        <v>45482.2385416667</v>
      </c>
      <c r="G16" t="s">
        <v>298</v>
      </c>
      <c r="H16">
        <v>4.48132</v>
      </c>
      <c r="I16">
        <v>-0.4005413</v>
      </c>
      <c r="J16">
        <v>220</v>
      </c>
      <c r="K16" t="s">
        <v>299</v>
      </c>
      <c r="L16" t="s">
        <v>488</v>
      </c>
      <c r="M16">
        <v>8.43555475544156</v>
      </c>
    </row>
    <row r="17" spans="1:37">
      <c r="A17" s="26">
        <v>45482.2386689815</v>
      </c>
      <c r="B17">
        <v>0</v>
      </c>
      <c r="C17">
        <v>0</v>
      </c>
      <c r="D17" t="s">
        <v>297</v>
      </c>
      <c r="E17" s="21">
        <v>4</v>
      </c>
      <c r="F17" s="32">
        <v>45482.2385416667</v>
      </c>
      <c r="G17" t="s">
        <v>298</v>
      </c>
      <c r="H17">
        <v>4.48132</v>
      </c>
      <c r="I17">
        <v>4.48132</v>
      </c>
      <c r="J17">
        <v>-0.4005413</v>
      </c>
      <c r="K17">
        <v>257.2917</v>
      </c>
      <c r="L17">
        <v>262.6639</v>
      </c>
      <c r="M17">
        <v>265.6458</v>
      </c>
      <c r="N17">
        <v>48000</v>
      </c>
      <c r="O17">
        <v>-1</v>
      </c>
      <c r="P17">
        <v>136963</v>
      </c>
      <c r="Q17">
        <v>48000</v>
      </c>
      <c r="R17">
        <v>0</v>
      </c>
      <c r="S17">
        <v>0.3887641</v>
      </c>
      <c r="T17">
        <v>-30.11183</v>
      </c>
      <c r="U17">
        <v>-86.27617</v>
      </c>
      <c r="V17">
        <v>-27.77607</v>
      </c>
      <c r="W17">
        <v>291.3987</v>
      </c>
      <c r="X17">
        <v>40.93584</v>
      </c>
      <c r="Y17">
        <v>0.3928571</v>
      </c>
      <c r="Z17">
        <v>-30.38323</v>
      </c>
      <c r="AA17">
        <v>-86.88013</v>
      </c>
      <c r="AB17">
        <v>-28.17661</v>
      </c>
      <c r="AC17">
        <v>179.8419</v>
      </c>
      <c r="AD17">
        <v>39.3023</v>
      </c>
      <c r="AE17">
        <v>38</v>
      </c>
      <c r="AF17">
        <v>24</v>
      </c>
      <c r="AG17">
        <v>220</v>
      </c>
      <c r="AH17" t="s">
        <v>299</v>
      </c>
      <c r="AI17" t="s">
        <v>488</v>
      </c>
      <c r="AJ17">
        <v>8.43555475544156</v>
      </c>
      <c r="AK17" t="b">
        <v>1</v>
      </c>
    </row>
    <row r="18" spans="1:13">
      <c r="A18" s="26">
        <v>45482.2387847222</v>
      </c>
      <c r="B18">
        <v>0</v>
      </c>
      <c r="C18">
        <v>0</v>
      </c>
      <c r="D18" t="s">
        <v>479</v>
      </c>
      <c r="E18" s="21">
        <v>5</v>
      </c>
      <c r="F18" s="32">
        <v>45482.2386574074</v>
      </c>
      <c r="G18" t="s">
        <v>480</v>
      </c>
      <c r="H18">
        <v>4.172523</v>
      </c>
      <c r="I18">
        <v>-0.1771202</v>
      </c>
      <c r="J18">
        <v>220</v>
      </c>
      <c r="K18" t="s">
        <v>299</v>
      </c>
      <c r="L18" t="s">
        <v>489</v>
      </c>
      <c r="M18">
        <v>7.96060361288733</v>
      </c>
    </row>
    <row r="19" spans="1:37">
      <c r="A19" s="26">
        <v>45482.2387847222</v>
      </c>
      <c r="B19">
        <v>0</v>
      </c>
      <c r="C19">
        <v>0</v>
      </c>
      <c r="D19" t="s">
        <v>297</v>
      </c>
      <c r="E19" s="21">
        <v>5</v>
      </c>
      <c r="F19" s="32">
        <v>45482.2386574074</v>
      </c>
      <c r="G19" t="s">
        <v>298</v>
      </c>
      <c r="H19">
        <v>4.172523</v>
      </c>
      <c r="I19">
        <v>4.172523</v>
      </c>
      <c r="J19">
        <v>-0.1771202</v>
      </c>
      <c r="K19">
        <v>308.5417</v>
      </c>
      <c r="L19">
        <v>315.3195</v>
      </c>
      <c r="M19">
        <v>330</v>
      </c>
      <c r="N19">
        <v>48119.29</v>
      </c>
      <c r="O19">
        <v>-1</v>
      </c>
      <c r="P19">
        <v>136963</v>
      </c>
      <c r="Q19">
        <v>48000</v>
      </c>
      <c r="R19">
        <v>0</v>
      </c>
      <c r="S19">
        <v>0.3887641</v>
      </c>
      <c r="T19">
        <v>-30.33083</v>
      </c>
      <c r="U19">
        <v>-92.5574</v>
      </c>
      <c r="V19">
        <v>-27.99949</v>
      </c>
      <c r="W19">
        <v>291.0268</v>
      </c>
      <c r="X19">
        <v>41.28172</v>
      </c>
      <c r="Y19">
        <v>0.3928571</v>
      </c>
      <c r="Z19">
        <v>-30.38323</v>
      </c>
      <c r="AA19">
        <v>-86.88013</v>
      </c>
      <c r="AB19">
        <v>-28.17661</v>
      </c>
      <c r="AC19">
        <v>177.123</v>
      </c>
      <c r="AD19">
        <v>39.3023</v>
      </c>
      <c r="AE19">
        <v>38</v>
      </c>
      <c r="AF19">
        <v>24</v>
      </c>
      <c r="AG19">
        <v>220</v>
      </c>
      <c r="AH19" t="s">
        <v>299</v>
      </c>
      <c r="AI19" t="s">
        <v>489</v>
      </c>
      <c r="AJ19">
        <v>7.96060361288733</v>
      </c>
      <c r="AK19" t="b">
        <v>1</v>
      </c>
    </row>
    <row r="20" spans="1:13">
      <c r="A20" s="26">
        <v>45482.238900463</v>
      </c>
      <c r="B20">
        <v>0</v>
      </c>
      <c r="C20">
        <v>0</v>
      </c>
      <c r="D20" t="s">
        <v>479</v>
      </c>
      <c r="E20" s="21">
        <v>5</v>
      </c>
      <c r="F20" s="32">
        <v>45482.2387731482</v>
      </c>
      <c r="G20" t="s">
        <v>298</v>
      </c>
      <c r="H20">
        <v>4.48514</v>
      </c>
      <c r="I20">
        <v>-0.3715191</v>
      </c>
      <c r="J20">
        <v>220</v>
      </c>
      <c r="K20" t="s">
        <v>299</v>
      </c>
      <c r="L20" t="s">
        <v>490</v>
      </c>
      <c r="M20">
        <v>8.45215771269022</v>
      </c>
    </row>
    <row r="21" spans="1:37">
      <c r="A21" s="26">
        <v>45482.238900463</v>
      </c>
      <c r="B21">
        <v>0</v>
      </c>
      <c r="C21">
        <v>0</v>
      </c>
      <c r="D21" t="s">
        <v>297</v>
      </c>
      <c r="E21" s="21">
        <v>5</v>
      </c>
      <c r="F21" s="32">
        <v>45482.2387731482</v>
      </c>
      <c r="G21" t="s">
        <v>298</v>
      </c>
      <c r="H21">
        <v>4.48514</v>
      </c>
      <c r="I21">
        <v>4.48514</v>
      </c>
      <c r="J21">
        <v>-0.3715191</v>
      </c>
      <c r="K21">
        <v>288.4792</v>
      </c>
      <c r="L21">
        <v>298.0244</v>
      </c>
      <c r="M21">
        <v>309.8958</v>
      </c>
      <c r="N21">
        <v>48064.89</v>
      </c>
      <c r="O21">
        <v>-1</v>
      </c>
      <c r="P21">
        <v>136963</v>
      </c>
      <c r="Q21">
        <v>48000</v>
      </c>
      <c r="R21">
        <v>0</v>
      </c>
      <c r="S21">
        <v>0.3887641</v>
      </c>
      <c r="T21">
        <v>-30.13967</v>
      </c>
      <c r="U21">
        <v>-87.77802</v>
      </c>
      <c r="V21">
        <v>-27.8051</v>
      </c>
      <c r="W21">
        <v>290.4637</v>
      </c>
      <c r="X21">
        <v>41.1559</v>
      </c>
      <c r="Y21">
        <v>0.3928571</v>
      </c>
      <c r="Z21">
        <v>-30.38323</v>
      </c>
      <c r="AA21">
        <v>-86.88013</v>
      </c>
      <c r="AB21">
        <v>-28.17661</v>
      </c>
      <c r="AC21">
        <v>176.4156</v>
      </c>
      <c r="AD21">
        <v>39.3023</v>
      </c>
      <c r="AE21">
        <v>38</v>
      </c>
      <c r="AF21">
        <v>24</v>
      </c>
      <c r="AG21">
        <v>220</v>
      </c>
      <c r="AH21" t="s">
        <v>299</v>
      </c>
      <c r="AI21" t="s">
        <v>490</v>
      </c>
      <c r="AJ21">
        <v>8.45215771269022</v>
      </c>
      <c r="AK21" t="b">
        <v>1</v>
      </c>
    </row>
    <row r="22" spans="1:13">
      <c r="A22" s="26">
        <v>45482.2390162037</v>
      </c>
      <c r="B22">
        <v>0</v>
      </c>
      <c r="C22">
        <v>0</v>
      </c>
      <c r="D22" t="s">
        <v>479</v>
      </c>
      <c r="E22" s="21">
        <v>6</v>
      </c>
      <c r="F22" s="32">
        <v>45482.2388888889</v>
      </c>
      <c r="G22" t="s">
        <v>480</v>
      </c>
      <c r="H22">
        <v>4.401822</v>
      </c>
      <c r="I22">
        <v>-0.202879</v>
      </c>
      <c r="J22">
        <v>220</v>
      </c>
      <c r="K22" t="s">
        <v>299</v>
      </c>
      <c r="L22" t="s">
        <v>491</v>
      </c>
      <c r="M22">
        <v>7.84073090993268</v>
      </c>
    </row>
    <row r="23" spans="1:37">
      <c r="A23" s="26">
        <v>45482.2390162037</v>
      </c>
      <c r="B23">
        <v>0</v>
      </c>
      <c r="C23">
        <v>0</v>
      </c>
      <c r="D23" t="s">
        <v>297</v>
      </c>
      <c r="E23" s="21">
        <v>6</v>
      </c>
      <c r="F23" s="32">
        <v>45482.2388888889</v>
      </c>
      <c r="G23" t="s">
        <v>298</v>
      </c>
      <c r="H23">
        <v>4.401822</v>
      </c>
      <c r="I23">
        <v>4.401822</v>
      </c>
      <c r="J23">
        <v>-0.202879</v>
      </c>
      <c r="K23">
        <v>301.75</v>
      </c>
      <c r="L23">
        <v>306.2008</v>
      </c>
      <c r="M23">
        <v>312.4167</v>
      </c>
      <c r="N23">
        <v>48000</v>
      </c>
      <c r="O23">
        <v>-1</v>
      </c>
      <c r="P23">
        <v>136963</v>
      </c>
      <c r="Q23">
        <v>48000</v>
      </c>
      <c r="R23">
        <v>0</v>
      </c>
      <c r="S23">
        <v>0.3878924</v>
      </c>
      <c r="T23">
        <v>-30.3278</v>
      </c>
      <c r="U23">
        <v>-87.75698</v>
      </c>
      <c r="V23">
        <v>-27.97374</v>
      </c>
      <c r="W23">
        <v>291.9849</v>
      </c>
      <c r="X23">
        <v>41.11477</v>
      </c>
      <c r="Y23">
        <v>0.3928571</v>
      </c>
      <c r="Z23">
        <v>-30.38323</v>
      </c>
      <c r="AA23">
        <v>-86.88013</v>
      </c>
      <c r="AB23">
        <v>-28.17661</v>
      </c>
      <c r="AC23">
        <v>179.7315</v>
      </c>
      <c r="AD23">
        <v>39.3023</v>
      </c>
      <c r="AE23">
        <v>38</v>
      </c>
      <c r="AF23">
        <v>24</v>
      </c>
      <c r="AG23">
        <v>220</v>
      </c>
      <c r="AH23" t="s">
        <v>299</v>
      </c>
      <c r="AI23" t="s">
        <v>491</v>
      </c>
      <c r="AJ23">
        <v>7.84073090993268</v>
      </c>
      <c r="AK23" t="b">
        <v>1</v>
      </c>
    </row>
    <row r="24" spans="1:13">
      <c r="A24" s="26">
        <v>45482.2391319444</v>
      </c>
      <c r="B24">
        <v>0</v>
      </c>
      <c r="C24">
        <v>0</v>
      </c>
      <c r="D24" t="s">
        <v>479</v>
      </c>
      <c r="E24" s="21">
        <v>6</v>
      </c>
      <c r="F24" s="32">
        <v>45482.2390046296</v>
      </c>
      <c r="G24" t="s">
        <v>298</v>
      </c>
      <c r="H24">
        <v>4.349865</v>
      </c>
      <c r="I24">
        <v>-0.3987598</v>
      </c>
      <c r="J24">
        <v>220</v>
      </c>
      <c r="K24" t="s">
        <v>299</v>
      </c>
      <c r="L24" t="s">
        <v>492</v>
      </c>
      <c r="M24">
        <v>8.23774315579474</v>
      </c>
    </row>
    <row r="25" spans="1:37">
      <c r="A25" s="26">
        <v>45482.2391319444</v>
      </c>
      <c r="B25">
        <v>0</v>
      </c>
      <c r="C25">
        <v>0</v>
      </c>
      <c r="D25" t="s">
        <v>297</v>
      </c>
      <c r="E25" s="21">
        <v>6</v>
      </c>
      <c r="F25" s="32">
        <v>45482.2390046296</v>
      </c>
      <c r="G25" t="s">
        <v>298</v>
      </c>
      <c r="H25">
        <v>4.349865</v>
      </c>
      <c r="I25">
        <v>4.349865</v>
      </c>
      <c r="J25">
        <v>-0.3987598</v>
      </c>
      <c r="K25">
        <v>326.2292</v>
      </c>
      <c r="L25">
        <v>331.5222</v>
      </c>
      <c r="M25">
        <v>335.6667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0.3878924</v>
      </c>
      <c r="T25">
        <v>-30.13435</v>
      </c>
      <c r="U25">
        <v>-84.94415</v>
      </c>
      <c r="V25">
        <v>-27.77785</v>
      </c>
      <c r="W25">
        <v>291.3557</v>
      </c>
      <c r="X25">
        <v>41.08358</v>
      </c>
      <c r="Y25">
        <v>0.3928571</v>
      </c>
      <c r="Z25">
        <v>-30.38323</v>
      </c>
      <c r="AA25">
        <v>-86.88013</v>
      </c>
      <c r="AB25">
        <v>-28.17661</v>
      </c>
      <c r="AC25">
        <v>176.123</v>
      </c>
      <c r="AD25">
        <v>39.3023</v>
      </c>
      <c r="AE25">
        <v>38</v>
      </c>
      <c r="AF25">
        <v>24</v>
      </c>
      <c r="AG25">
        <v>220</v>
      </c>
      <c r="AH25" t="s">
        <v>299</v>
      </c>
      <c r="AI25" t="s">
        <v>492</v>
      </c>
      <c r="AJ25">
        <v>8.23774315579474</v>
      </c>
      <c r="AK25" t="b">
        <v>1</v>
      </c>
    </row>
    <row r="26" spans="1:13">
      <c r="A26" s="26">
        <v>45482.2392476852</v>
      </c>
      <c r="B26">
        <v>0</v>
      </c>
      <c r="C26">
        <v>0</v>
      </c>
      <c r="D26" t="s">
        <v>479</v>
      </c>
      <c r="E26" s="21">
        <v>7</v>
      </c>
      <c r="F26" s="32">
        <v>45482.2391203704</v>
      </c>
      <c r="G26" t="s">
        <v>480</v>
      </c>
      <c r="H26">
        <v>4.417994</v>
      </c>
      <c r="I26">
        <v>-0.1616039</v>
      </c>
      <c r="J26">
        <v>220</v>
      </c>
      <c r="K26" t="s">
        <v>299</v>
      </c>
      <c r="L26" t="s">
        <v>493</v>
      </c>
      <c r="M26">
        <v>9.03595846011604</v>
      </c>
    </row>
    <row r="27" spans="1:37">
      <c r="A27" s="26">
        <v>45482.2392476852</v>
      </c>
      <c r="B27">
        <v>0</v>
      </c>
      <c r="C27">
        <v>0</v>
      </c>
      <c r="D27" t="s">
        <v>297</v>
      </c>
      <c r="E27" s="21">
        <v>7</v>
      </c>
      <c r="F27" s="32">
        <v>45482.2391203704</v>
      </c>
      <c r="G27" t="s">
        <v>298</v>
      </c>
      <c r="H27">
        <v>4.417994</v>
      </c>
      <c r="I27">
        <v>4.417994</v>
      </c>
      <c r="J27">
        <v>-0.1616039</v>
      </c>
      <c r="K27">
        <v>267.1875</v>
      </c>
      <c r="L27">
        <v>305.4856</v>
      </c>
      <c r="M27">
        <v>333.9167</v>
      </c>
      <c r="N27">
        <v>47310.86</v>
      </c>
      <c r="O27">
        <v>-1</v>
      </c>
      <c r="P27">
        <v>136963</v>
      </c>
      <c r="Q27">
        <v>48000</v>
      </c>
      <c r="R27">
        <v>1</v>
      </c>
      <c r="S27">
        <v>0.3865168</v>
      </c>
      <c r="T27">
        <v>-30.36395</v>
      </c>
      <c r="U27">
        <v>-88.88806</v>
      </c>
      <c r="V27">
        <v>-28.01501</v>
      </c>
      <c r="W27">
        <v>291.0268</v>
      </c>
      <c r="X27">
        <v>41.08303</v>
      </c>
      <c r="Y27">
        <v>0.3928571</v>
      </c>
      <c r="Z27">
        <v>-30.38323</v>
      </c>
      <c r="AA27">
        <v>-86.88013</v>
      </c>
      <c r="AB27">
        <v>-28.17661</v>
      </c>
      <c r="AC27">
        <v>291.2601</v>
      </c>
      <c r="AD27">
        <v>39.3023</v>
      </c>
      <c r="AE27">
        <v>38</v>
      </c>
      <c r="AF27">
        <v>24</v>
      </c>
      <c r="AG27">
        <v>220</v>
      </c>
      <c r="AH27" t="s">
        <v>299</v>
      </c>
      <c r="AI27" t="s">
        <v>493</v>
      </c>
      <c r="AJ27">
        <v>9.03595846011604</v>
      </c>
      <c r="AK27" t="b">
        <v>1</v>
      </c>
    </row>
    <row r="28" spans="1:13">
      <c r="A28" s="26">
        <v>45482.2393634259</v>
      </c>
      <c r="B28">
        <v>0</v>
      </c>
      <c r="C28">
        <v>0</v>
      </c>
      <c r="D28" t="s">
        <v>479</v>
      </c>
      <c r="E28" s="21">
        <v>7</v>
      </c>
      <c r="F28" s="32">
        <v>45482.2392361111</v>
      </c>
      <c r="G28" t="s">
        <v>298</v>
      </c>
      <c r="H28">
        <v>4.190028</v>
      </c>
      <c r="I28">
        <v>-0.4810371</v>
      </c>
      <c r="J28">
        <v>220</v>
      </c>
      <c r="K28" t="s">
        <v>299</v>
      </c>
      <c r="L28" t="s">
        <v>494</v>
      </c>
      <c r="M28">
        <v>9.13524652559605</v>
      </c>
    </row>
    <row r="29" spans="1:37">
      <c r="A29" s="26">
        <v>45482.2393634259</v>
      </c>
      <c r="B29">
        <v>0</v>
      </c>
      <c r="C29">
        <v>0</v>
      </c>
      <c r="D29" t="s">
        <v>297</v>
      </c>
      <c r="E29" s="21">
        <v>7</v>
      </c>
      <c r="F29" s="32">
        <v>45482.2392361111</v>
      </c>
      <c r="G29" t="s">
        <v>298</v>
      </c>
      <c r="H29">
        <v>4.190028</v>
      </c>
      <c r="I29">
        <v>4.190028</v>
      </c>
      <c r="J29">
        <v>-0.4810371</v>
      </c>
      <c r="K29">
        <v>289.3333</v>
      </c>
      <c r="L29">
        <v>308.4706</v>
      </c>
      <c r="M29">
        <v>315.2083</v>
      </c>
      <c r="N29">
        <v>47930.67</v>
      </c>
      <c r="O29">
        <v>-1</v>
      </c>
      <c r="P29">
        <v>136963</v>
      </c>
      <c r="Q29">
        <v>48000</v>
      </c>
      <c r="R29">
        <v>0</v>
      </c>
      <c r="S29">
        <v>0.3820225</v>
      </c>
      <c r="T29">
        <v>-30.11569</v>
      </c>
      <c r="U29">
        <v>-90.423</v>
      </c>
      <c r="V29">
        <v>-27.69558</v>
      </c>
      <c r="W29">
        <v>290.4934</v>
      </c>
      <c r="X29">
        <v>41.20781</v>
      </c>
      <c r="Y29">
        <v>0.3928571</v>
      </c>
      <c r="Z29">
        <v>-30.38323</v>
      </c>
      <c r="AA29">
        <v>-86.88013</v>
      </c>
      <c r="AB29">
        <v>-28.17661</v>
      </c>
      <c r="AC29">
        <v>107.9887</v>
      </c>
      <c r="AD29">
        <v>39.3023</v>
      </c>
      <c r="AE29">
        <v>38</v>
      </c>
      <c r="AF29">
        <v>24</v>
      </c>
      <c r="AG29">
        <v>220</v>
      </c>
      <c r="AH29" t="s">
        <v>299</v>
      </c>
      <c r="AI29" t="s">
        <v>494</v>
      </c>
      <c r="AJ29">
        <v>9.13524652559605</v>
      </c>
      <c r="AK29" t="b">
        <v>1</v>
      </c>
    </row>
    <row r="30" spans="1:13">
      <c r="A30" s="26">
        <v>45482.2394791667</v>
      </c>
      <c r="B30">
        <v>0</v>
      </c>
      <c r="C30">
        <v>0</v>
      </c>
      <c r="D30" t="s">
        <v>479</v>
      </c>
      <c r="E30" s="21">
        <v>8</v>
      </c>
      <c r="F30" s="32">
        <v>45482.2393518519</v>
      </c>
      <c r="G30" t="s">
        <v>480</v>
      </c>
      <c r="H30">
        <v>4.434707</v>
      </c>
      <c r="I30">
        <v>-0.1261024</v>
      </c>
      <c r="J30">
        <v>220</v>
      </c>
      <c r="K30" t="s">
        <v>299</v>
      </c>
      <c r="L30" t="s">
        <v>495</v>
      </c>
      <c r="M30">
        <v>8.33184222338789</v>
      </c>
    </row>
    <row r="31" spans="1:37">
      <c r="A31" s="26">
        <v>45482.2394791667</v>
      </c>
      <c r="B31">
        <v>0</v>
      </c>
      <c r="C31">
        <v>0</v>
      </c>
      <c r="D31" t="s">
        <v>297</v>
      </c>
      <c r="E31" s="21">
        <v>8</v>
      </c>
      <c r="F31" s="32">
        <v>45482.2393518519</v>
      </c>
      <c r="G31" t="s">
        <v>298</v>
      </c>
      <c r="H31">
        <v>4.434707</v>
      </c>
      <c r="I31">
        <v>4.434707</v>
      </c>
      <c r="J31">
        <v>-0.1261024</v>
      </c>
      <c r="K31">
        <v>296.6667</v>
      </c>
      <c r="L31">
        <v>329.1366</v>
      </c>
      <c r="M31">
        <v>364.7292</v>
      </c>
      <c r="N31">
        <v>48723.82</v>
      </c>
      <c r="O31">
        <v>-1</v>
      </c>
      <c r="P31">
        <v>136963</v>
      </c>
      <c r="Q31">
        <v>48000</v>
      </c>
      <c r="R31">
        <v>1</v>
      </c>
      <c r="S31">
        <v>0.3887641</v>
      </c>
      <c r="T31">
        <v>-30.38329</v>
      </c>
      <c r="U31">
        <v>-90.50545</v>
      </c>
      <c r="V31">
        <v>-28.05051</v>
      </c>
      <c r="W31">
        <v>291.5049</v>
      </c>
      <c r="X31">
        <v>41.2756</v>
      </c>
      <c r="Y31">
        <v>0.3928571</v>
      </c>
      <c r="Z31">
        <v>-30.38323</v>
      </c>
      <c r="AA31">
        <v>-86.88013</v>
      </c>
      <c r="AB31">
        <v>-28.17661</v>
      </c>
      <c r="AC31">
        <v>179.8419</v>
      </c>
      <c r="AD31">
        <v>39.3023</v>
      </c>
      <c r="AE31">
        <v>38</v>
      </c>
      <c r="AF31">
        <v>24</v>
      </c>
      <c r="AG31">
        <v>220</v>
      </c>
      <c r="AH31" t="s">
        <v>299</v>
      </c>
      <c r="AI31" t="s">
        <v>495</v>
      </c>
      <c r="AJ31">
        <v>8.33184222338789</v>
      </c>
      <c r="AK31" t="b">
        <v>1</v>
      </c>
    </row>
    <row r="32" spans="1:13">
      <c r="A32" s="26">
        <v>45482.2395949074</v>
      </c>
      <c r="B32">
        <v>0</v>
      </c>
      <c r="C32">
        <v>0</v>
      </c>
      <c r="D32" t="s">
        <v>479</v>
      </c>
      <c r="E32" s="21">
        <v>8</v>
      </c>
      <c r="F32" s="32">
        <v>45482.2394675926</v>
      </c>
      <c r="G32" t="s">
        <v>298</v>
      </c>
      <c r="H32">
        <v>4.506235</v>
      </c>
      <c r="I32">
        <v>-0.3581524</v>
      </c>
      <c r="J32">
        <v>220</v>
      </c>
      <c r="K32" t="s">
        <v>299</v>
      </c>
      <c r="L32" t="s">
        <v>496</v>
      </c>
      <c r="M32">
        <v>8.7223599725646</v>
      </c>
    </row>
    <row r="33" spans="1:37">
      <c r="A33" s="26">
        <v>45482.2395949074</v>
      </c>
      <c r="B33">
        <v>0</v>
      </c>
      <c r="C33">
        <v>0</v>
      </c>
      <c r="D33" t="s">
        <v>297</v>
      </c>
      <c r="E33" s="21">
        <v>8</v>
      </c>
      <c r="F33" s="32">
        <v>45482.2394675926</v>
      </c>
      <c r="G33" t="s">
        <v>298</v>
      </c>
      <c r="H33">
        <v>4.506235</v>
      </c>
      <c r="I33">
        <v>4.506235</v>
      </c>
      <c r="J33">
        <v>-0.3581524</v>
      </c>
      <c r="K33">
        <v>281.5625</v>
      </c>
      <c r="L33">
        <v>326.0667</v>
      </c>
      <c r="M33">
        <v>353.4792</v>
      </c>
      <c r="N33">
        <v>48369.66</v>
      </c>
      <c r="O33">
        <v>-1</v>
      </c>
      <c r="P33">
        <v>136963</v>
      </c>
      <c r="Q33">
        <v>48000</v>
      </c>
      <c r="R33">
        <v>1</v>
      </c>
      <c r="S33">
        <v>0.3932584</v>
      </c>
      <c r="T33">
        <v>-30.10679</v>
      </c>
      <c r="U33">
        <v>-85.11155</v>
      </c>
      <c r="V33">
        <v>-27.81846</v>
      </c>
      <c r="W33">
        <v>292.2934</v>
      </c>
      <c r="X33">
        <v>40.89296</v>
      </c>
      <c r="Y33">
        <v>0.3928571</v>
      </c>
      <c r="Z33">
        <v>-30.38323</v>
      </c>
      <c r="AA33">
        <v>-86.88013</v>
      </c>
      <c r="AB33">
        <v>-28.17661</v>
      </c>
      <c r="AC33">
        <v>178.8268</v>
      </c>
      <c r="AD33">
        <v>39.3023</v>
      </c>
      <c r="AE33">
        <v>38</v>
      </c>
      <c r="AF33">
        <v>24</v>
      </c>
      <c r="AG33">
        <v>220</v>
      </c>
      <c r="AH33" t="s">
        <v>299</v>
      </c>
      <c r="AI33" t="s">
        <v>496</v>
      </c>
      <c r="AJ33">
        <v>8.7223599725646</v>
      </c>
      <c r="AK33" t="b">
        <v>1</v>
      </c>
    </row>
    <row r="34" spans="1:13">
      <c r="A34" s="26">
        <v>45482.2397106482</v>
      </c>
      <c r="B34">
        <v>0</v>
      </c>
      <c r="C34">
        <v>0</v>
      </c>
      <c r="D34" t="s">
        <v>479</v>
      </c>
      <c r="E34" s="21">
        <v>9</v>
      </c>
      <c r="F34" s="32">
        <v>45482.2395833333</v>
      </c>
      <c r="G34" t="s">
        <v>480</v>
      </c>
      <c r="H34">
        <v>4.471596</v>
      </c>
      <c r="I34">
        <v>-0.1702957</v>
      </c>
      <c r="J34">
        <v>220</v>
      </c>
      <c r="K34" t="s">
        <v>299</v>
      </c>
      <c r="L34" t="s">
        <v>497</v>
      </c>
      <c r="M34">
        <v>8.68955874932136</v>
      </c>
    </row>
    <row r="35" spans="1:37">
      <c r="A35" s="26">
        <v>45482.2397106482</v>
      </c>
      <c r="B35">
        <v>0</v>
      </c>
      <c r="C35">
        <v>0</v>
      </c>
      <c r="D35" t="s">
        <v>297</v>
      </c>
      <c r="E35" s="21">
        <v>9</v>
      </c>
      <c r="F35" s="32">
        <v>45482.2395833333</v>
      </c>
      <c r="G35" t="s">
        <v>298</v>
      </c>
      <c r="H35">
        <v>4.471596</v>
      </c>
      <c r="I35">
        <v>4.471596</v>
      </c>
      <c r="J35">
        <v>-0.1702957</v>
      </c>
      <c r="K35">
        <v>329.3333</v>
      </c>
      <c r="L35">
        <v>353.4901</v>
      </c>
      <c r="M35">
        <v>374.25</v>
      </c>
      <c r="N35">
        <v>47532.19</v>
      </c>
      <c r="O35">
        <v>-1</v>
      </c>
      <c r="P35">
        <v>136963</v>
      </c>
      <c r="Q35">
        <v>48000</v>
      </c>
      <c r="R35">
        <v>1</v>
      </c>
      <c r="S35">
        <v>0.3878924</v>
      </c>
      <c r="T35">
        <v>-30.34643</v>
      </c>
      <c r="U35">
        <v>-85.23928</v>
      </c>
      <c r="V35">
        <v>-28.00632</v>
      </c>
      <c r="W35">
        <v>291.7601</v>
      </c>
      <c r="X35">
        <v>41.5459</v>
      </c>
      <c r="Y35">
        <v>0.3928571</v>
      </c>
      <c r="Z35">
        <v>-30.38323</v>
      </c>
      <c r="AA35">
        <v>-86.88013</v>
      </c>
      <c r="AB35">
        <v>-28.17661</v>
      </c>
      <c r="AC35">
        <v>177.9192</v>
      </c>
      <c r="AD35">
        <v>39.3023</v>
      </c>
      <c r="AE35">
        <v>38</v>
      </c>
      <c r="AF35">
        <v>24</v>
      </c>
      <c r="AG35">
        <v>220</v>
      </c>
      <c r="AH35" t="s">
        <v>299</v>
      </c>
      <c r="AI35" t="s">
        <v>497</v>
      </c>
      <c r="AJ35">
        <v>8.68955874932136</v>
      </c>
      <c r="AK35" t="b">
        <v>1</v>
      </c>
    </row>
    <row r="36" spans="1:13">
      <c r="A36" s="26">
        <v>45482.2398263889</v>
      </c>
      <c r="B36">
        <v>0</v>
      </c>
      <c r="C36">
        <v>0</v>
      </c>
      <c r="D36" t="s">
        <v>479</v>
      </c>
      <c r="E36" s="21">
        <v>9</v>
      </c>
      <c r="F36" s="32">
        <v>45482.2396990741</v>
      </c>
      <c r="G36" t="s">
        <v>298</v>
      </c>
      <c r="H36">
        <v>4.478938</v>
      </c>
      <c r="I36">
        <v>-0.4167614</v>
      </c>
      <c r="J36">
        <v>220</v>
      </c>
      <c r="K36" t="s">
        <v>299</v>
      </c>
      <c r="L36" t="s">
        <v>498</v>
      </c>
      <c r="M36">
        <v>7.93944860831941</v>
      </c>
    </row>
    <row r="37" spans="1:37">
      <c r="A37" s="26">
        <v>45482.2398263889</v>
      </c>
      <c r="B37">
        <v>0</v>
      </c>
      <c r="C37">
        <v>0</v>
      </c>
      <c r="D37" t="s">
        <v>297</v>
      </c>
      <c r="E37" s="21">
        <v>9</v>
      </c>
      <c r="F37" s="32">
        <v>45482.2396990741</v>
      </c>
      <c r="G37" t="s">
        <v>298</v>
      </c>
      <c r="H37">
        <v>4.478938</v>
      </c>
      <c r="I37">
        <v>4.478938</v>
      </c>
      <c r="J37">
        <v>-0.4167614</v>
      </c>
      <c r="K37">
        <v>266.2708</v>
      </c>
      <c r="L37">
        <v>295.5934</v>
      </c>
      <c r="M37">
        <v>320.5625</v>
      </c>
      <c r="N37">
        <v>47438.5</v>
      </c>
      <c r="O37">
        <v>-1</v>
      </c>
      <c r="P37">
        <v>136963</v>
      </c>
      <c r="Q37">
        <v>48000</v>
      </c>
      <c r="R37">
        <v>1</v>
      </c>
      <c r="S37">
        <v>0.3887641</v>
      </c>
      <c r="T37">
        <v>-30.10377</v>
      </c>
      <c r="U37">
        <v>-85.02762</v>
      </c>
      <c r="V37">
        <v>-27.75985</v>
      </c>
      <c r="W37">
        <v>290.7315</v>
      </c>
      <c r="X37">
        <v>41.1922</v>
      </c>
      <c r="Y37">
        <v>0.3928571</v>
      </c>
      <c r="Z37">
        <v>-30.38323</v>
      </c>
      <c r="AA37">
        <v>-86.88013</v>
      </c>
      <c r="AB37">
        <v>-28.17661</v>
      </c>
      <c r="AC37">
        <v>179.1276</v>
      </c>
      <c r="AD37">
        <v>39.3023</v>
      </c>
      <c r="AE37">
        <v>38</v>
      </c>
      <c r="AF37">
        <v>24</v>
      </c>
      <c r="AG37">
        <v>220</v>
      </c>
      <c r="AH37" t="s">
        <v>299</v>
      </c>
      <c r="AI37" t="s">
        <v>498</v>
      </c>
      <c r="AJ37">
        <v>7.93944860831941</v>
      </c>
      <c r="AK37" t="b">
        <v>1</v>
      </c>
    </row>
    <row r="38" spans="1:13">
      <c r="A38" s="26">
        <v>45482.2399421296</v>
      </c>
      <c r="B38">
        <v>0</v>
      </c>
      <c r="C38">
        <v>0</v>
      </c>
      <c r="D38" t="s">
        <v>479</v>
      </c>
      <c r="E38" s="21">
        <v>10</v>
      </c>
      <c r="F38" s="32">
        <v>45482.2398148148</v>
      </c>
      <c r="G38" t="s">
        <v>480</v>
      </c>
      <c r="H38">
        <v>4.392259</v>
      </c>
      <c r="I38">
        <v>-0.1822319</v>
      </c>
      <c r="J38">
        <v>220</v>
      </c>
      <c r="K38" t="s">
        <v>299</v>
      </c>
      <c r="L38" t="s">
        <v>499</v>
      </c>
      <c r="M38">
        <v>8.80101174557138</v>
      </c>
    </row>
    <row r="39" spans="1:37">
      <c r="A39" s="26">
        <v>45482.2399421296</v>
      </c>
      <c r="B39">
        <v>0</v>
      </c>
      <c r="C39">
        <v>0</v>
      </c>
      <c r="D39" t="s">
        <v>297</v>
      </c>
      <c r="E39" s="21">
        <v>10</v>
      </c>
      <c r="F39" s="32">
        <v>45482.2398148148</v>
      </c>
      <c r="G39" t="s">
        <v>298</v>
      </c>
      <c r="H39">
        <v>4.392259</v>
      </c>
      <c r="I39">
        <v>4.392259</v>
      </c>
      <c r="J39">
        <v>-0.1822319</v>
      </c>
      <c r="K39">
        <v>306.5625</v>
      </c>
      <c r="L39">
        <v>312.8243</v>
      </c>
      <c r="M39">
        <v>319.125</v>
      </c>
      <c r="N39">
        <v>48000</v>
      </c>
      <c r="O39">
        <v>-1</v>
      </c>
      <c r="P39">
        <v>136963</v>
      </c>
      <c r="Q39">
        <v>48000</v>
      </c>
      <c r="R39">
        <v>0</v>
      </c>
      <c r="S39">
        <v>0.3834081</v>
      </c>
      <c r="T39">
        <v>-30.36184</v>
      </c>
      <c r="U39">
        <v>-84.68412</v>
      </c>
      <c r="V39">
        <v>-27.99438</v>
      </c>
      <c r="W39">
        <v>180.8401</v>
      </c>
      <c r="X39">
        <v>41.10155</v>
      </c>
      <c r="Y39">
        <v>0.3928571</v>
      </c>
      <c r="Z39">
        <v>-30.38323</v>
      </c>
      <c r="AA39">
        <v>-86.88013</v>
      </c>
      <c r="AB39">
        <v>-28.17661</v>
      </c>
      <c r="AC39">
        <v>178.2755</v>
      </c>
      <c r="AD39">
        <v>39.3023</v>
      </c>
      <c r="AE39">
        <v>38</v>
      </c>
      <c r="AF39">
        <v>24</v>
      </c>
      <c r="AG39">
        <v>220</v>
      </c>
      <c r="AH39" t="s">
        <v>299</v>
      </c>
      <c r="AI39" t="s">
        <v>499</v>
      </c>
      <c r="AJ39">
        <v>8.80101174557138</v>
      </c>
      <c r="AK39" t="b">
        <v>1</v>
      </c>
    </row>
    <row r="40" spans="1:13">
      <c r="A40" s="26">
        <v>45482.2400578704</v>
      </c>
      <c r="B40">
        <v>0</v>
      </c>
      <c r="C40">
        <v>0</v>
      </c>
      <c r="D40" t="s">
        <v>479</v>
      </c>
      <c r="E40" s="21">
        <v>10</v>
      </c>
      <c r="F40" s="32">
        <v>45482.2399305556</v>
      </c>
      <c r="G40" t="s">
        <v>298</v>
      </c>
      <c r="H40">
        <v>4.41459</v>
      </c>
      <c r="I40">
        <v>-0.3871956</v>
      </c>
      <c r="J40">
        <v>220</v>
      </c>
      <c r="K40" t="s">
        <v>299</v>
      </c>
      <c r="L40" t="s">
        <v>500</v>
      </c>
      <c r="M40">
        <v>7.909764681915</v>
      </c>
    </row>
    <row r="41" spans="1:37">
      <c r="A41" s="26">
        <v>45482.2400578704</v>
      </c>
      <c r="B41">
        <v>0</v>
      </c>
      <c r="C41">
        <v>0</v>
      </c>
      <c r="D41" t="s">
        <v>297</v>
      </c>
      <c r="E41" s="21">
        <v>10</v>
      </c>
      <c r="F41" s="32">
        <v>45482.2399305556</v>
      </c>
      <c r="G41" t="s">
        <v>298</v>
      </c>
      <c r="H41">
        <v>4.41459</v>
      </c>
      <c r="I41">
        <v>4.41459</v>
      </c>
      <c r="J41">
        <v>-0.3871956</v>
      </c>
      <c r="K41">
        <v>309.2083</v>
      </c>
      <c r="L41">
        <v>330.8501</v>
      </c>
      <c r="M41">
        <v>351.4375</v>
      </c>
      <c r="N41">
        <v>47605.09</v>
      </c>
      <c r="O41">
        <v>-1</v>
      </c>
      <c r="P41">
        <v>136963</v>
      </c>
      <c r="Q41">
        <v>48000</v>
      </c>
      <c r="R41">
        <v>1</v>
      </c>
      <c r="S41">
        <v>0.3865168</v>
      </c>
      <c r="T41">
        <v>-30.13714</v>
      </c>
      <c r="U41">
        <v>-83.66669</v>
      </c>
      <c r="V41">
        <v>-27.78942</v>
      </c>
      <c r="W41">
        <v>292.2539</v>
      </c>
      <c r="X41">
        <v>40.85411</v>
      </c>
      <c r="Y41">
        <v>0.3928571</v>
      </c>
      <c r="Z41">
        <v>-30.38323</v>
      </c>
      <c r="AA41">
        <v>-86.88013</v>
      </c>
      <c r="AB41">
        <v>-28.17661</v>
      </c>
      <c r="AC41">
        <v>179.7315</v>
      </c>
      <c r="AD41">
        <v>39.3023</v>
      </c>
      <c r="AE41">
        <v>38</v>
      </c>
      <c r="AF41">
        <v>24</v>
      </c>
      <c r="AG41">
        <v>220</v>
      </c>
      <c r="AH41" t="s">
        <v>299</v>
      </c>
      <c r="AI41" t="s">
        <v>500</v>
      </c>
      <c r="AJ41">
        <v>7.909764681915</v>
      </c>
      <c r="AK41" t="b">
        <v>1</v>
      </c>
    </row>
    <row r="42" spans="1:13">
      <c r="A42" s="26">
        <v>45482.2401736111</v>
      </c>
      <c r="B42">
        <v>0</v>
      </c>
      <c r="C42">
        <v>0</v>
      </c>
      <c r="D42" t="s">
        <v>479</v>
      </c>
      <c r="E42" s="21">
        <v>11</v>
      </c>
      <c r="F42" s="32">
        <v>45482.2400462963</v>
      </c>
      <c r="G42" t="s">
        <v>480</v>
      </c>
      <c r="H42">
        <v>4.51288</v>
      </c>
      <c r="I42">
        <v>-0.1436672</v>
      </c>
      <c r="J42">
        <v>220</v>
      </c>
      <c r="K42" t="s">
        <v>299</v>
      </c>
      <c r="L42" t="s">
        <v>501</v>
      </c>
      <c r="M42">
        <v>8.05223676335418</v>
      </c>
    </row>
    <row r="43" spans="1:37">
      <c r="A43" s="26">
        <v>45482.2401736111</v>
      </c>
      <c r="B43">
        <v>0</v>
      </c>
      <c r="C43">
        <v>0</v>
      </c>
      <c r="D43" t="s">
        <v>297</v>
      </c>
      <c r="E43" s="21">
        <v>11</v>
      </c>
      <c r="F43" s="32">
        <v>45482.2400462963</v>
      </c>
      <c r="G43" t="s">
        <v>298</v>
      </c>
      <c r="H43">
        <v>4.51288</v>
      </c>
      <c r="I43">
        <v>4.51288</v>
      </c>
      <c r="J43">
        <v>-0.1436672</v>
      </c>
      <c r="K43">
        <v>306.8333</v>
      </c>
      <c r="L43">
        <v>326.7999</v>
      </c>
      <c r="M43">
        <v>346.3542</v>
      </c>
      <c r="N43">
        <v>47640.24</v>
      </c>
      <c r="O43">
        <v>-1</v>
      </c>
      <c r="P43">
        <v>136963</v>
      </c>
      <c r="Q43">
        <v>48000</v>
      </c>
      <c r="R43">
        <v>1</v>
      </c>
      <c r="S43">
        <v>0.3878924</v>
      </c>
      <c r="T43">
        <v>-30.39046</v>
      </c>
      <c r="U43">
        <v>-84.20181</v>
      </c>
      <c r="V43">
        <v>-28.03295</v>
      </c>
      <c r="W43">
        <v>292.6762</v>
      </c>
      <c r="X43">
        <v>40.89173</v>
      </c>
      <c r="Y43">
        <v>0.3928571</v>
      </c>
      <c r="Z43">
        <v>-30.38323</v>
      </c>
      <c r="AA43">
        <v>-86.88013</v>
      </c>
      <c r="AB43">
        <v>-28.17661</v>
      </c>
      <c r="AC43">
        <v>179.1633</v>
      </c>
      <c r="AD43">
        <v>39.3023</v>
      </c>
      <c r="AE43">
        <v>38</v>
      </c>
      <c r="AF43">
        <v>24</v>
      </c>
      <c r="AG43">
        <v>220</v>
      </c>
      <c r="AH43" t="s">
        <v>299</v>
      </c>
      <c r="AI43" t="s">
        <v>501</v>
      </c>
      <c r="AJ43">
        <v>8.05223676335418</v>
      </c>
      <c r="AK43" t="b">
        <v>1</v>
      </c>
    </row>
    <row r="44" spans="1:13">
      <c r="A44" s="26">
        <v>45482.2402893519</v>
      </c>
      <c r="B44">
        <v>0</v>
      </c>
      <c r="C44">
        <v>0</v>
      </c>
      <c r="D44" t="s">
        <v>479</v>
      </c>
      <c r="E44" s="21">
        <v>11</v>
      </c>
      <c r="F44" s="32">
        <v>45482.240162037</v>
      </c>
      <c r="G44" t="s">
        <v>298</v>
      </c>
      <c r="H44">
        <v>4.474839</v>
      </c>
      <c r="I44">
        <v>-0.4147549</v>
      </c>
      <c r="J44">
        <v>220</v>
      </c>
      <c r="K44" t="s">
        <v>299</v>
      </c>
      <c r="L44" t="s">
        <v>502</v>
      </c>
      <c r="M44">
        <v>8.23327665166313</v>
      </c>
    </row>
    <row r="45" spans="1:37">
      <c r="A45" s="26">
        <v>45482.2402893519</v>
      </c>
      <c r="B45">
        <v>0</v>
      </c>
      <c r="C45">
        <v>0</v>
      </c>
      <c r="D45" t="s">
        <v>297</v>
      </c>
      <c r="E45" s="21">
        <v>11</v>
      </c>
      <c r="F45" s="32">
        <v>45482.240162037</v>
      </c>
      <c r="G45" t="s">
        <v>298</v>
      </c>
      <c r="H45">
        <v>4.474839</v>
      </c>
      <c r="I45">
        <v>4.474839</v>
      </c>
      <c r="J45">
        <v>-0.4147549</v>
      </c>
      <c r="K45">
        <v>309.375</v>
      </c>
      <c r="L45">
        <v>325.6136</v>
      </c>
      <c r="M45">
        <v>339.5833</v>
      </c>
      <c r="N45">
        <v>48198.17</v>
      </c>
      <c r="O45">
        <v>-1</v>
      </c>
      <c r="P45">
        <v>136963</v>
      </c>
      <c r="Q45">
        <v>48000</v>
      </c>
      <c r="R45">
        <v>0</v>
      </c>
      <c r="S45">
        <v>0.3878924</v>
      </c>
      <c r="T45">
        <v>-30.12103</v>
      </c>
      <c r="U45">
        <v>-84.79646</v>
      </c>
      <c r="V45">
        <v>-27.76186</v>
      </c>
      <c r="W45">
        <v>180.6601</v>
      </c>
      <c r="X45">
        <v>41.07436</v>
      </c>
      <c r="Y45">
        <v>0.3928571</v>
      </c>
      <c r="Z45">
        <v>-30.38323</v>
      </c>
      <c r="AA45">
        <v>-86.88013</v>
      </c>
      <c r="AB45">
        <v>-28.17661</v>
      </c>
      <c r="AC45">
        <v>218.0225</v>
      </c>
      <c r="AD45">
        <v>39.3023</v>
      </c>
      <c r="AE45">
        <v>38</v>
      </c>
      <c r="AF45">
        <v>24</v>
      </c>
      <c r="AG45">
        <v>220</v>
      </c>
      <c r="AH45" t="s">
        <v>299</v>
      </c>
      <c r="AI45" t="s">
        <v>502</v>
      </c>
      <c r="AJ45">
        <v>8.23327665166313</v>
      </c>
      <c r="AK45" t="b">
        <v>1</v>
      </c>
    </row>
    <row r="46" spans="1:13">
      <c r="A46" s="26">
        <v>45482.2404050926</v>
      </c>
      <c r="B46">
        <v>0</v>
      </c>
      <c r="C46">
        <v>0</v>
      </c>
      <c r="D46" t="s">
        <v>479</v>
      </c>
      <c r="E46" s="21">
        <v>12</v>
      </c>
      <c r="F46" s="32">
        <v>45482.2402777778</v>
      </c>
      <c r="G46" t="s">
        <v>480</v>
      </c>
      <c r="H46">
        <v>4.45567</v>
      </c>
      <c r="I46">
        <v>-0.1593266</v>
      </c>
      <c r="J46">
        <v>220</v>
      </c>
      <c r="K46" t="s">
        <v>299</v>
      </c>
      <c r="L46" t="s">
        <v>503</v>
      </c>
      <c r="M46">
        <v>8.26943312342677</v>
      </c>
    </row>
    <row r="47" spans="1:37">
      <c r="A47" s="26">
        <v>45482.2404050926</v>
      </c>
      <c r="B47">
        <v>0</v>
      </c>
      <c r="C47">
        <v>0</v>
      </c>
      <c r="D47" t="s">
        <v>297</v>
      </c>
      <c r="E47" s="21">
        <v>12</v>
      </c>
      <c r="F47" s="32">
        <v>45482.2402777778</v>
      </c>
      <c r="G47" t="s">
        <v>298</v>
      </c>
      <c r="H47">
        <v>4.45567</v>
      </c>
      <c r="I47">
        <v>4.45567</v>
      </c>
      <c r="J47">
        <v>-0.1593266</v>
      </c>
      <c r="K47">
        <v>328.1458</v>
      </c>
      <c r="L47">
        <v>353.3127</v>
      </c>
      <c r="M47">
        <v>378.5</v>
      </c>
      <c r="N47">
        <v>48490.93</v>
      </c>
      <c r="O47">
        <v>-1</v>
      </c>
      <c r="P47">
        <v>136963</v>
      </c>
      <c r="Q47">
        <v>48000</v>
      </c>
      <c r="R47">
        <v>1</v>
      </c>
      <c r="S47">
        <v>0.3887641</v>
      </c>
      <c r="T47">
        <v>-30.35611</v>
      </c>
      <c r="U47">
        <v>-86.2033</v>
      </c>
      <c r="V47">
        <v>-28.01729</v>
      </c>
      <c r="W47">
        <v>179.1216</v>
      </c>
      <c r="X47">
        <v>41.24254</v>
      </c>
      <c r="Y47">
        <v>0.3928571</v>
      </c>
      <c r="Z47">
        <v>-30.38323</v>
      </c>
      <c r="AA47">
        <v>-86.88013</v>
      </c>
      <c r="AB47">
        <v>-28.17661</v>
      </c>
      <c r="AC47">
        <v>108.4776</v>
      </c>
      <c r="AD47">
        <v>39.3023</v>
      </c>
      <c r="AE47">
        <v>38</v>
      </c>
      <c r="AF47">
        <v>24</v>
      </c>
      <c r="AG47">
        <v>220</v>
      </c>
      <c r="AH47" t="s">
        <v>299</v>
      </c>
      <c r="AI47" t="s">
        <v>503</v>
      </c>
      <c r="AJ47">
        <v>8.26943312342677</v>
      </c>
      <c r="AK47" t="b">
        <v>1</v>
      </c>
    </row>
    <row r="48" spans="1:13">
      <c r="A48" s="26">
        <v>45482.2405208333</v>
      </c>
      <c r="B48">
        <v>0</v>
      </c>
      <c r="C48">
        <v>0</v>
      </c>
      <c r="D48" t="s">
        <v>479</v>
      </c>
      <c r="E48" s="21">
        <v>12</v>
      </c>
      <c r="F48" s="32">
        <v>45482.2403935185</v>
      </c>
      <c r="G48" t="s">
        <v>298</v>
      </c>
      <c r="H48">
        <v>4.462876</v>
      </c>
      <c r="I48">
        <v>-0.4385281</v>
      </c>
      <c r="J48">
        <v>220</v>
      </c>
      <c r="K48" t="s">
        <v>299</v>
      </c>
      <c r="L48" t="s">
        <v>504</v>
      </c>
      <c r="M48">
        <v>7.74868856539452</v>
      </c>
    </row>
    <row r="49" spans="1:37">
      <c r="A49" s="26">
        <v>45482.2405208333</v>
      </c>
      <c r="B49">
        <v>0</v>
      </c>
      <c r="C49">
        <v>0</v>
      </c>
      <c r="D49" t="s">
        <v>297</v>
      </c>
      <c r="E49" s="21">
        <v>12</v>
      </c>
      <c r="F49" s="32">
        <v>45482.2403935185</v>
      </c>
      <c r="G49" t="s">
        <v>298</v>
      </c>
      <c r="H49">
        <v>4.462876</v>
      </c>
      <c r="I49">
        <v>4.462876</v>
      </c>
      <c r="J49">
        <v>-0.4385281</v>
      </c>
      <c r="K49">
        <v>316.7083</v>
      </c>
      <c r="L49">
        <v>347.4571</v>
      </c>
      <c r="M49">
        <v>378.0417</v>
      </c>
      <c r="N49">
        <v>47395.28</v>
      </c>
      <c r="O49">
        <v>-1</v>
      </c>
      <c r="P49">
        <v>136963</v>
      </c>
      <c r="Q49">
        <v>48000</v>
      </c>
      <c r="R49">
        <v>1</v>
      </c>
      <c r="S49">
        <v>0.3856502</v>
      </c>
      <c r="T49">
        <v>-30.11438</v>
      </c>
      <c r="U49">
        <v>-87.08727</v>
      </c>
      <c r="V49">
        <v>-27.73809</v>
      </c>
      <c r="W49">
        <v>291.6269</v>
      </c>
      <c r="X49">
        <v>40.88571</v>
      </c>
      <c r="Y49">
        <v>0.3928571</v>
      </c>
      <c r="Z49">
        <v>-30.38323</v>
      </c>
      <c r="AA49">
        <v>-86.88013</v>
      </c>
      <c r="AB49">
        <v>-28.17661</v>
      </c>
      <c r="AC49">
        <v>177.7457</v>
      </c>
      <c r="AD49">
        <v>39.3023</v>
      </c>
      <c r="AE49">
        <v>38</v>
      </c>
      <c r="AF49">
        <v>24</v>
      </c>
      <c r="AG49">
        <v>220</v>
      </c>
      <c r="AH49" t="s">
        <v>299</v>
      </c>
      <c r="AI49" t="s">
        <v>504</v>
      </c>
      <c r="AJ49">
        <v>7.74868856539452</v>
      </c>
      <c r="AK49" t="b">
        <v>1</v>
      </c>
    </row>
    <row r="50" spans="1:13">
      <c r="A50" s="26">
        <v>45482.2406481481</v>
      </c>
      <c r="B50">
        <v>0</v>
      </c>
      <c r="C50">
        <v>0</v>
      </c>
      <c r="D50" t="s">
        <v>479</v>
      </c>
      <c r="E50" s="21">
        <v>13</v>
      </c>
      <c r="F50" s="32">
        <v>45482.2405092593</v>
      </c>
      <c r="G50" t="s">
        <v>480</v>
      </c>
      <c r="H50">
        <v>4.490024</v>
      </c>
      <c r="I50">
        <v>-0.1792049</v>
      </c>
      <c r="J50">
        <v>220</v>
      </c>
      <c r="K50" t="s">
        <v>299</v>
      </c>
      <c r="L50" t="s">
        <v>505</v>
      </c>
      <c r="M50">
        <v>7.98142490231985</v>
      </c>
    </row>
    <row r="51" spans="1:37">
      <c r="A51" s="26">
        <v>45482.2406481481</v>
      </c>
      <c r="B51">
        <v>0</v>
      </c>
      <c r="C51">
        <v>0</v>
      </c>
      <c r="D51" t="s">
        <v>297</v>
      </c>
      <c r="E51" s="21">
        <v>13</v>
      </c>
      <c r="F51" s="32">
        <v>45482.2405092593</v>
      </c>
      <c r="G51" t="s">
        <v>298</v>
      </c>
      <c r="H51">
        <v>4.490024</v>
      </c>
      <c r="I51">
        <v>4.490024</v>
      </c>
      <c r="J51">
        <v>-0.1792049</v>
      </c>
      <c r="K51">
        <v>336.4583</v>
      </c>
      <c r="L51">
        <v>350.5009</v>
      </c>
      <c r="M51">
        <v>364.2917</v>
      </c>
      <c r="N51">
        <v>48246.45</v>
      </c>
      <c r="O51">
        <v>-1</v>
      </c>
      <c r="P51">
        <v>136963</v>
      </c>
      <c r="Q51">
        <v>48000</v>
      </c>
      <c r="R51">
        <v>1</v>
      </c>
      <c r="S51">
        <v>0.3865168</v>
      </c>
      <c r="T51">
        <v>-30.35647</v>
      </c>
      <c r="U51">
        <v>-83.20445</v>
      </c>
      <c r="V51">
        <v>-27.99741</v>
      </c>
      <c r="W51">
        <v>179.0101</v>
      </c>
      <c r="X51">
        <v>41.06061</v>
      </c>
      <c r="Y51">
        <v>0.3928571</v>
      </c>
      <c r="Z51">
        <v>-30.38323</v>
      </c>
      <c r="AA51">
        <v>-86.88013</v>
      </c>
      <c r="AB51">
        <v>-28.17661</v>
      </c>
      <c r="AC51">
        <v>179.5887</v>
      </c>
      <c r="AD51">
        <v>39.3023</v>
      </c>
      <c r="AE51">
        <v>38</v>
      </c>
      <c r="AF51">
        <v>24</v>
      </c>
      <c r="AG51">
        <v>220</v>
      </c>
      <c r="AH51" t="s">
        <v>299</v>
      </c>
      <c r="AI51" t="s">
        <v>505</v>
      </c>
      <c r="AJ51">
        <v>7.98142490231985</v>
      </c>
      <c r="AK51" t="b">
        <v>1</v>
      </c>
    </row>
    <row r="52" spans="1:13">
      <c r="A52" s="26">
        <v>45482.2407523148</v>
      </c>
      <c r="B52">
        <v>0</v>
      </c>
      <c r="C52">
        <v>0</v>
      </c>
      <c r="D52" t="s">
        <v>479</v>
      </c>
      <c r="E52" s="21">
        <v>13</v>
      </c>
      <c r="F52" s="32">
        <v>45482.240625</v>
      </c>
      <c r="G52" t="s">
        <v>298</v>
      </c>
      <c r="H52">
        <v>3.656008</v>
      </c>
      <c r="I52">
        <v>-0.2950325</v>
      </c>
      <c r="J52">
        <v>220</v>
      </c>
      <c r="K52" t="s">
        <v>299</v>
      </c>
      <c r="L52" t="s">
        <v>506</v>
      </c>
      <c r="M52">
        <v>7.99835299364543</v>
      </c>
    </row>
    <row r="53" spans="1:37">
      <c r="A53" s="26">
        <v>45482.2407523148</v>
      </c>
      <c r="B53">
        <v>0</v>
      </c>
      <c r="C53">
        <v>0</v>
      </c>
      <c r="D53" t="s">
        <v>297</v>
      </c>
      <c r="E53" s="21">
        <v>13</v>
      </c>
      <c r="F53" s="32">
        <v>45482.240625</v>
      </c>
      <c r="G53" t="s">
        <v>298</v>
      </c>
      <c r="H53">
        <v>3.656008</v>
      </c>
      <c r="I53">
        <v>3.656008</v>
      </c>
      <c r="J53">
        <v>-0.2950325</v>
      </c>
      <c r="K53">
        <v>324.3125</v>
      </c>
      <c r="L53">
        <v>352.6397</v>
      </c>
      <c r="M53">
        <v>428.3542</v>
      </c>
      <c r="N53">
        <v>48143.91</v>
      </c>
      <c r="O53">
        <v>-1</v>
      </c>
      <c r="P53">
        <v>136963</v>
      </c>
      <c r="Q53">
        <v>48000</v>
      </c>
      <c r="R53">
        <v>0</v>
      </c>
      <c r="S53">
        <v>0.3991031</v>
      </c>
      <c r="T53">
        <v>-30.09703</v>
      </c>
      <c r="U53">
        <v>-86.3363</v>
      </c>
      <c r="V53">
        <v>-27.88158</v>
      </c>
      <c r="W53">
        <v>291.5844</v>
      </c>
      <c r="X53">
        <v>41.12583</v>
      </c>
      <c r="Y53">
        <v>0.3928571</v>
      </c>
      <c r="Z53">
        <v>-30.38323</v>
      </c>
      <c r="AA53">
        <v>-86.88013</v>
      </c>
      <c r="AB53">
        <v>-28.17661</v>
      </c>
      <c r="AC53">
        <v>178.251</v>
      </c>
      <c r="AD53">
        <v>39.3023</v>
      </c>
      <c r="AE53">
        <v>38</v>
      </c>
      <c r="AF53">
        <v>24</v>
      </c>
      <c r="AG53">
        <v>220</v>
      </c>
      <c r="AH53" t="s">
        <v>299</v>
      </c>
      <c r="AI53" t="s">
        <v>506</v>
      </c>
      <c r="AJ53">
        <v>7.99835299364543</v>
      </c>
      <c r="AK53" t="b">
        <v>1</v>
      </c>
    </row>
    <row r="54" spans="1:13">
      <c r="A54" s="26">
        <v>45482.2408680556</v>
      </c>
      <c r="B54">
        <v>0</v>
      </c>
      <c r="C54">
        <v>0</v>
      </c>
      <c r="D54" t="s">
        <v>479</v>
      </c>
      <c r="E54" s="21">
        <v>14</v>
      </c>
      <c r="F54" s="32">
        <v>45482.2407407407</v>
      </c>
      <c r="G54" t="s">
        <v>480</v>
      </c>
      <c r="H54">
        <v>4.501543</v>
      </c>
      <c r="I54">
        <v>-0.2044659</v>
      </c>
      <c r="J54">
        <v>220</v>
      </c>
      <c r="K54" t="s">
        <v>299</v>
      </c>
      <c r="L54" t="s">
        <v>507</v>
      </c>
      <c r="M54">
        <v>8.81682865523089</v>
      </c>
    </row>
    <row r="55" spans="1:37">
      <c r="A55" s="26">
        <v>45482.2408680556</v>
      </c>
      <c r="B55">
        <v>0</v>
      </c>
      <c r="C55">
        <v>0</v>
      </c>
      <c r="D55" t="s">
        <v>297</v>
      </c>
      <c r="E55" s="21">
        <v>14</v>
      </c>
      <c r="F55" s="32">
        <v>45482.2407407407</v>
      </c>
      <c r="G55" t="s">
        <v>298</v>
      </c>
      <c r="H55">
        <v>4.501543</v>
      </c>
      <c r="I55">
        <v>4.501543</v>
      </c>
      <c r="J55">
        <v>-0.2044659</v>
      </c>
      <c r="K55">
        <v>328</v>
      </c>
      <c r="L55">
        <v>336.1333</v>
      </c>
      <c r="M55">
        <v>345.5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0.3887641</v>
      </c>
      <c r="T55">
        <v>-30.3137</v>
      </c>
      <c r="U55">
        <v>-92.49839</v>
      </c>
      <c r="V55">
        <v>-27.97215</v>
      </c>
      <c r="W55">
        <v>180.4801</v>
      </c>
      <c r="X55">
        <v>41.23251</v>
      </c>
      <c r="Y55">
        <v>0.3928571</v>
      </c>
      <c r="Z55">
        <v>-30.38323</v>
      </c>
      <c r="AA55">
        <v>-86.88013</v>
      </c>
      <c r="AB55">
        <v>-28.17661</v>
      </c>
      <c r="AC55">
        <v>179.0832</v>
      </c>
      <c r="AD55">
        <v>39.3023</v>
      </c>
      <c r="AE55">
        <v>38</v>
      </c>
      <c r="AF55">
        <v>24</v>
      </c>
      <c r="AG55">
        <v>220</v>
      </c>
      <c r="AH55" t="s">
        <v>299</v>
      </c>
      <c r="AI55" t="s">
        <v>507</v>
      </c>
      <c r="AJ55">
        <v>8.81682865523089</v>
      </c>
      <c r="AK55" t="b">
        <v>1</v>
      </c>
    </row>
    <row r="56" spans="1:13">
      <c r="A56" s="26">
        <v>45482.2409837963</v>
      </c>
      <c r="B56">
        <v>0</v>
      </c>
      <c r="C56">
        <v>0</v>
      </c>
      <c r="D56" t="s">
        <v>479</v>
      </c>
      <c r="E56" s="21">
        <v>14</v>
      </c>
      <c r="F56" s="32">
        <v>45482.2408564815</v>
      </c>
      <c r="G56" t="s">
        <v>298</v>
      </c>
      <c r="H56">
        <v>4.432759</v>
      </c>
      <c r="I56">
        <v>-0.3694134</v>
      </c>
      <c r="J56">
        <v>220</v>
      </c>
      <c r="K56" t="s">
        <v>299</v>
      </c>
      <c r="L56" t="s">
        <v>508</v>
      </c>
      <c r="M56">
        <v>7.77519077826845</v>
      </c>
    </row>
    <row r="57" spans="1:37">
      <c r="A57" s="26">
        <v>45482.2409837963</v>
      </c>
      <c r="B57">
        <v>0</v>
      </c>
      <c r="C57">
        <v>0</v>
      </c>
      <c r="D57" t="s">
        <v>297</v>
      </c>
      <c r="E57" s="21">
        <v>14</v>
      </c>
      <c r="F57" s="32">
        <v>45482.2408564815</v>
      </c>
      <c r="G57" t="s">
        <v>298</v>
      </c>
      <c r="H57">
        <v>4.432759</v>
      </c>
      <c r="I57">
        <v>4.432759</v>
      </c>
      <c r="J57">
        <v>-0.3694134</v>
      </c>
      <c r="K57">
        <v>372.4167</v>
      </c>
      <c r="L57">
        <v>397.6084</v>
      </c>
      <c r="M57">
        <v>422.2292</v>
      </c>
      <c r="N57">
        <v>48442.91</v>
      </c>
      <c r="O57">
        <v>-1</v>
      </c>
      <c r="P57">
        <v>136963</v>
      </c>
      <c r="Q57">
        <v>48000</v>
      </c>
      <c r="R57">
        <v>1</v>
      </c>
      <c r="S57">
        <v>0.3932584</v>
      </c>
      <c r="T57">
        <v>-30.10351</v>
      </c>
      <c r="U57">
        <v>-85.44215</v>
      </c>
      <c r="V57">
        <v>-27.8072</v>
      </c>
      <c r="W57">
        <v>182.4911</v>
      </c>
      <c r="X57">
        <v>41.24853</v>
      </c>
      <c r="Y57">
        <v>0.3928571</v>
      </c>
      <c r="Z57">
        <v>-30.38323</v>
      </c>
      <c r="AA57">
        <v>-86.88013</v>
      </c>
      <c r="AB57">
        <v>-28.17661</v>
      </c>
      <c r="AC57">
        <v>176.4564</v>
      </c>
      <c r="AD57">
        <v>39.3023</v>
      </c>
      <c r="AE57">
        <v>38</v>
      </c>
      <c r="AF57">
        <v>24</v>
      </c>
      <c r="AG57">
        <v>220</v>
      </c>
      <c r="AH57" t="s">
        <v>299</v>
      </c>
      <c r="AI57" t="s">
        <v>508</v>
      </c>
      <c r="AJ57">
        <v>7.77519077826845</v>
      </c>
      <c r="AK57" t="b">
        <v>1</v>
      </c>
    </row>
    <row r="58" spans="1:13">
      <c r="A58" s="26">
        <v>45482.241099537</v>
      </c>
      <c r="B58">
        <v>0</v>
      </c>
      <c r="C58">
        <v>0</v>
      </c>
      <c r="D58" t="s">
        <v>479</v>
      </c>
      <c r="E58" s="21">
        <v>15</v>
      </c>
      <c r="F58" s="32">
        <v>45482.2409722222</v>
      </c>
      <c r="G58" t="s">
        <v>480</v>
      </c>
      <c r="H58">
        <v>4.03178</v>
      </c>
      <c r="I58">
        <v>-0.1399345</v>
      </c>
      <c r="J58">
        <v>220</v>
      </c>
      <c r="K58" t="s">
        <v>299</v>
      </c>
      <c r="L58" t="s">
        <v>509</v>
      </c>
      <c r="M58">
        <v>8.1350522289194</v>
      </c>
    </row>
    <row r="59" spans="1:37">
      <c r="A59" s="26">
        <v>45482.241099537</v>
      </c>
      <c r="B59">
        <v>0</v>
      </c>
      <c r="C59">
        <v>0</v>
      </c>
      <c r="D59" t="s">
        <v>297</v>
      </c>
      <c r="E59" s="21">
        <v>15</v>
      </c>
      <c r="F59" s="32">
        <v>45482.2409722222</v>
      </c>
      <c r="G59" t="s">
        <v>298</v>
      </c>
      <c r="H59">
        <v>4.03178</v>
      </c>
      <c r="I59">
        <v>4.03178</v>
      </c>
      <c r="J59">
        <v>-0.1399345</v>
      </c>
      <c r="K59">
        <v>366.75</v>
      </c>
      <c r="L59">
        <v>395.5797</v>
      </c>
      <c r="M59">
        <v>424.625</v>
      </c>
      <c r="N59">
        <v>48582.75</v>
      </c>
      <c r="O59">
        <v>-1</v>
      </c>
      <c r="P59">
        <v>136963</v>
      </c>
      <c r="Q59">
        <v>48000</v>
      </c>
      <c r="R59">
        <v>1</v>
      </c>
      <c r="S59">
        <v>0.3856502</v>
      </c>
      <c r="T59">
        <v>-30.39615</v>
      </c>
      <c r="U59">
        <v>-84.12299</v>
      </c>
      <c r="V59">
        <v>-28.03668</v>
      </c>
      <c r="W59">
        <v>292.1946</v>
      </c>
      <c r="X59">
        <v>41.00788</v>
      </c>
      <c r="Y59">
        <v>0.3928571</v>
      </c>
      <c r="Z59">
        <v>-30.38323</v>
      </c>
      <c r="AA59">
        <v>-86.88013</v>
      </c>
      <c r="AB59">
        <v>-28.17661</v>
      </c>
      <c r="AC59">
        <v>178.3419</v>
      </c>
      <c r="AD59">
        <v>39.3023</v>
      </c>
      <c r="AE59">
        <v>38</v>
      </c>
      <c r="AF59">
        <v>24</v>
      </c>
      <c r="AG59">
        <v>220</v>
      </c>
      <c r="AH59" t="s">
        <v>299</v>
      </c>
      <c r="AI59" t="s">
        <v>509</v>
      </c>
      <c r="AJ59">
        <v>8.1350522289194</v>
      </c>
      <c r="AK59" t="b">
        <v>1</v>
      </c>
    </row>
    <row r="60" spans="1:13">
      <c r="A60" s="26">
        <v>45482.2412152778</v>
      </c>
      <c r="B60">
        <v>0</v>
      </c>
      <c r="C60">
        <v>0</v>
      </c>
      <c r="D60" t="s">
        <v>479</v>
      </c>
      <c r="E60" s="21">
        <v>15</v>
      </c>
      <c r="F60" s="32">
        <v>45482.241087963</v>
      </c>
      <c r="G60" t="s">
        <v>298</v>
      </c>
      <c r="H60">
        <v>4.374362</v>
      </c>
      <c r="I60">
        <v>-0.3919315</v>
      </c>
      <c r="J60">
        <v>220</v>
      </c>
      <c r="K60" t="s">
        <v>299</v>
      </c>
      <c r="L60" t="s">
        <v>510</v>
      </c>
      <c r="M60">
        <v>7.89363196199558</v>
      </c>
    </row>
    <row r="61" spans="1:37">
      <c r="A61" s="26">
        <v>45482.2412152778</v>
      </c>
      <c r="B61">
        <v>0</v>
      </c>
      <c r="C61">
        <v>0</v>
      </c>
      <c r="D61" t="s">
        <v>297</v>
      </c>
      <c r="E61" s="21">
        <v>15</v>
      </c>
      <c r="F61" s="32">
        <v>45482.241087963</v>
      </c>
      <c r="G61" t="s">
        <v>298</v>
      </c>
      <c r="H61">
        <v>4.374362</v>
      </c>
      <c r="I61">
        <v>4.374362</v>
      </c>
      <c r="J61">
        <v>-0.3919315</v>
      </c>
      <c r="K61">
        <v>341.4375</v>
      </c>
      <c r="L61">
        <v>362.0582</v>
      </c>
      <c r="M61">
        <v>378.1875</v>
      </c>
      <c r="N61">
        <v>48182.18</v>
      </c>
      <c r="O61">
        <v>-1</v>
      </c>
      <c r="P61">
        <v>136963</v>
      </c>
      <c r="Q61">
        <v>48000</v>
      </c>
      <c r="R61">
        <v>0</v>
      </c>
      <c r="S61">
        <v>0.3910112</v>
      </c>
      <c r="T61">
        <v>-30.09698</v>
      </c>
      <c r="U61">
        <v>-87.76266</v>
      </c>
      <c r="V61">
        <v>-27.78468</v>
      </c>
      <c r="W61">
        <v>291.7694</v>
      </c>
      <c r="X61">
        <v>41.09616</v>
      </c>
      <c r="Y61">
        <v>0.3928571</v>
      </c>
      <c r="Z61">
        <v>-30.38323</v>
      </c>
      <c r="AA61">
        <v>-86.88013</v>
      </c>
      <c r="AB61">
        <v>-28.17661</v>
      </c>
      <c r="AC61">
        <v>291.8698</v>
      </c>
      <c r="AD61">
        <v>39.3023</v>
      </c>
      <c r="AE61">
        <v>38</v>
      </c>
      <c r="AF61">
        <v>24</v>
      </c>
      <c r="AG61">
        <v>220</v>
      </c>
      <c r="AH61" t="s">
        <v>299</v>
      </c>
      <c r="AI61" t="s">
        <v>510</v>
      </c>
      <c r="AJ61">
        <v>7.89363196199558</v>
      </c>
      <c r="AK61" t="b">
        <v>1</v>
      </c>
    </row>
    <row r="62" spans="1:13">
      <c r="A62" s="26">
        <v>45482.2413310185</v>
      </c>
      <c r="B62">
        <v>0</v>
      </c>
      <c r="C62">
        <v>0</v>
      </c>
      <c r="D62" t="s">
        <v>479</v>
      </c>
      <c r="E62" s="21">
        <v>16</v>
      </c>
      <c r="F62" s="32">
        <v>45482.2412037037</v>
      </c>
      <c r="G62" t="s">
        <v>480</v>
      </c>
      <c r="H62">
        <v>4.458415</v>
      </c>
      <c r="I62">
        <v>-0.184782</v>
      </c>
      <c r="J62">
        <v>220</v>
      </c>
      <c r="K62" t="s">
        <v>299</v>
      </c>
      <c r="L62" t="s">
        <v>511</v>
      </c>
      <c r="M62">
        <v>7.94561095026148</v>
      </c>
    </row>
    <row r="63" spans="1:37">
      <c r="A63" s="26">
        <v>45482.2413310185</v>
      </c>
      <c r="B63">
        <v>0</v>
      </c>
      <c r="C63">
        <v>0</v>
      </c>
      <c r="D63" t="s">
        <v>297</v>
      </c>
      <c r="E63" s="21">
        <v>16</v>
      </c>
      <c r="F63" s="32">
        <v>45482.2412037037</v>
      </c>
      <c r="G63" t="s">
        <v>298</v>
      </c>
      <c r="H63">
        <v>4.458415</v>
      </c>
      <c r="I63">
        <v>4.458415</v>
      </c>
      <c r="J63">
        <v>-0.184782</v>
      </c>
      <c r="K63">
        <v>307.1667</v>
      </c>
      <c r="L63">
        <v>325.4917</v>
      </c>
      <c r="M63">
        <v>345.4792</v>
      </c>
      <c r="N63">
        <v>48352.03</v>
      </c>
      <c r="O63">
        <v>-1</v>
      </c>
      <c r="P63">
        <v>136963</v>
      </c>
      <c r="Q63">
        <v>48000</v>
      </c>
      <c r="R63">
        <v>1</v>
      </c>
      <c r="S63">
        <v>0.3878924</v>
      </c>
      <c r="T63">
        <v>-30.32259</v>
      </c>
      <c r="U63">
        <v>-86.97808</v>
      </c>
      <c r="V63">
        <v>-27.99183</v>
      </c>
      <c r="W63">
        <v>178.0939</v>
      </c>
      <c r="X63">
        <v>41.43414</v>
      </c>
      <c r="Y63">
        <v>0.3928571</v>
      </c>
      <c r="Z63">
        <v>-30.38323</v>
      </c>
      <c r="AA63">
        <v>-86.88013</v>
      </c>
      <c r="AB63">
        <v>-28.17661</v>
      </c>
      <c r="AC63">
        <v>178.1563</v>
      </c>
      <c r="AD63">
        <v>39.3023</v>
      </c>
      <c r="AE63">
        <v>38</v>
      </c>
      <c r="AF63">
        <v>24</v>
      </c>
      <c r="AG63">
        <v>220</v>
      </c>
      <c r="AH63" t="s">
        <v>299</v>
      </c>
      <c r="AI63" t="s">
        <v>511</v>
      </c>
      <c r="AJ63">
        <v>7.94561095026148</v>
      </c>
      <c r="AK63" t="b">
        <v>1</v>
      </c>
    </row>
    <row r="64" spans="1:13">
      <c r="A64" s="26">
        <v>45482.2414467593</v>
      </c>
      <c r="B64">
        <v>0</v>
      </c>
      <c r="C64">
        <v>0</v>
      </c>
      <c r="D64" t="s">
        <v>479</v>
      </c>
      <c r="E64" s="21">
        <v>16</v>
      </c>
      <c r="F64" s="32">
        <v>45482.2413194444</v>
      </c>
      <c r="G64" t="s">
        <v>298</v>
      </c>
      <c r="H64">
        <v>3.784403</v>
      </c>
      <c r="I64">
        <v>-0.2742519</v>
      </c>
      <c r="J64">
        <v>220</v>
      </c>
      <c r="K64" t="s">
        <v>299</v>
      </c>
      <c r="L64" t="s">
        <v>512</v>
      </c>
      <c r="M64">
        <v>8.38513976727331</v>
      </c>
    </row>
    <row r="65" spans="1:37">
      <c r="A65" s="26">
        <v>45482.2414467593</v>
      </c>
      <c r="B65">
        <v>0</v>
      </c>
      <c r="C65">
        <v>0</v>
      </c>
      <c r="D65" t="s">
        <v>297</v>
      </c>
      <c r="E65" s="21">
        <v>16</v>
      </c>
      <c r="F65" s="32">
        <v>45482.2413194444</v>
      </c>
      <c r="G65" t="s">
        <v>298</v>
      </c>
      <c r="H65">
        <v>3.784403</v>
      </c>
      <c r="I65">
        <v>3.784403</v>
      </c>
      <c r="J65">
        <v>-0.2742519</v>
      </c>
      <c r="K65">
        <v>280.2917</v>
      </c>
      <c r="L65">
        <v>320.9447</v>
      </c>
      <c r="M65">
        <v>430.9792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0.4022472</v>
      </c>
      <c r="T65">
        <v>-30.10644</v>
      </c>
      <c r="U65">
        <v>-86.84655</v>
      </c>
      <c r="V65">
        <v>-27.90236</v>
      </c>
      <c r="W65">
        <v>291.8206</v>
      </c>
      <c r="X65">
        <v>40.40605</v>
      </c>
      <c r="Y65">
        <v>0.3928571</v>
      </c>
      <c r="Z65">
        <v>-30.38323</v>
      </c>
      <c r="AA65">
        <v>-86.88013</v>
      </c>
      <c r="AB65">
        <v>-28.17661</v>
      </c>
      <c r="AC65">
        <v>292.0633</v>
      </c>
      <c r="AD65">
        <v>39.3023</v>
      </c>
      <c r="AE65">
        <v>38</v>
      </c>
      <c r="AF65">
        <v>24</v>
      </c>
      <c r="AG65">
        <v>220</v>
      </c>
      <c r="AH65" t="s">
        <v>299</v>
      </c>
      <c r="AI65" t="s">
        <v>512</v>
      </c>
      <c r="AJ65">
        <v>8.38513976727331</v>
      </c>
      <c r="AK65" t="b">
        <v>1</v>
      </c>
    </row>
    <row r="66" spans="1:13">
      <c r="A66" s="26">
        <v>45482.2415625</v>
      </c>
      <c r="B66">
        <v>0</v>
      </c>
      <c r="C66">
        <v>0</v>
      </c>
      <c r="D66" t="s">
        <v>479</v>
      </c>
      <c r="E66" s="21">
        <v>17</v>
      </c>
      <c r="F66" s="32">
        <v>45482.2414351852</v>
      </c>
      <c r="G66" t="s">
        <v>480</v>
      </c>
      <c r="H66">
        <v>4.397459</v>
      </c>
      <c r="I66">
        <v>-0.3120461</v>
      </c>
      <c r="J66">
        <v>220</v>
      </c>
      <c r="K66" t="s">
        <v>299</v>
      </c>
      <c r="L66" t="s">
        <v>513</v>
      </c>
      <c r="M66">
        <v>8.61705377117359</v>
      </c>
    </row>
    <row r="67" spans="1:37">
      <c r="A67" s="26">
        <v>45482.2415625</v>
      </c>
      <c r="B67">
        <v>0</v>
      </c>
      <c r="C67">
        <v>0</v>
      </c>
      <c r="D67" t="s">
        <v>297</v>
      </c>
      <c r="E67" s="21">
        <v>17</v>
      </c>
      <c r="F67" s="32">
        <v>45482.2414351852</v>
      </c>
      <c r="G67" t="s">
        <v>298</v>
      </c>
      <c r="H67">
        <v>4.397459</v>
      </c>
      <c r="I67">
        <v>4.397459</v>
      </c>
      <c r="J67">
        <v>-0.3120461</v>
      </c>
      <c r="K67">
        <v>309.5</v>
      </c>
      <c r="L67">
        <v>334.5665</v>
      </c>
      <c r="M67">
        <v>357.25</v>
      </c>
      <c r="N67">
        <v>47531.07</v>
      </c>
      <c r="O67">
        <v>-1</v>
      </c>
      <c r="P67">
        <v>136963</v>
      </c>
      <c r="Q67">
        <v>48000</v>
      </c>
      <c r="R67">
        <v>1</v>
      </c>
      <c r="S67">
        <v>0.3744394</v>
      </c>
      <c r="T67">
        <v>-30.35832</v>
      </c>
      <c r="U67">
        <v>-80.82916</v>
      </c>
      <c r="V67">
        <v>-27.86457</v>
      </c>
      <c r="W67">
        <v>179.6601</v>
      </c>
      <c r="X67">
        <v>40.85221</v>
      </c>
      <c r="Y67">
        <v>0.3928571</v>
      </c>
      <c r="Z67">
        <v>-30.38323</v>
      </c>
      <c r="AA67">
        <v>-86.88013</v>
      </c>
      <c r="AB67">
        <v>-28.17661</v>
      </c>
      <c r="AC67">
        <v>178.4678</v>
      </c>
      <c r="AD67">
        <v>39.3023</v>
      </c>
      <c r="AE67">
        <v>38</v>
      </c>
      <c r="AF67">
        <v>24</v>
      </c>
      <c r="AG67">
        <v>220</v>
      </c>
      <c r="AH67" t="s">
        <v>299</v>
      </c>
      <c r="AI67" t="s">
        <v>513</v>
      </c>
      <c r="AJ67">
        <v>8.61705377117359</v>
      </c>
      <c r="AK67" t="b">
        <v>1</v>
      </c>
    </row>
    <row r="68" spans="1:13">
      <c r="A68" s="26">
        <v>45482.2416782407</v>
      </c>
      <c r="B68">
        <v>0</v>
      </c>
      <c r="C68">
        <v>0</v>
      </c>
      <c r="D68" t="s">
        <v>479</v>
      </c>
      <c r="E68" s="21">
        <v>17</v>
      </c>
      <c r="F68" s="32">
        <v>45482.2415509259</v>
      </c>
      <c r="G68" t="s">
        <v>298</v>
      </c>
      <c r="H68">
        <v>4.400004</v>
      </c>
      <c r="I68">
        <v>-0.3632584</v>
      </c>
      <c r="J68">
        <v>220</v>
      </c>
      <c r="K68" t="s">
        <v>299</v>
      </c>
      <c r="L68" t="s">
        <v>514</v>
      </c>
      <c r="M68">
        <v>8.23384637236528</v>
      </c>
    </row>
    <row r="69" spans="1:37">
      <c r="A69" s="26">
        <v>45482.2416782407</v>
      </c>
      <c r="B69">
        <v>0</v>
      </c>
      <c r="C69">
        <v>0</v>
      </c>
      <c r="D69" t="s">
        <v>297</v>
      </c>
      <c r="E69" s="21">
        <v>17</v>
      </c>
      <c r="F69" s="32">
        <v>45482.2415509259</v>
      </c>
      <c r="G69" t="s">
        <v>298</v>
      </c>
      <c r="H69">
        <v>4.400004</v>
      </c>
      <c r="I69">
        <v>4.400004</v>
      </c>
      <c r="J69">
        <v>-0.3632584</v>
      </c>
      <c r="K69">
        <v>282.6042</v>
      </c>
      <c r="L69">
        <v>296.1768</v>
      </c>
      <c r="M69">
        <v>309.875</v>
      </c>
      <c r="N69">
        <v>48246.16</v>
      </c>
      <c r="O69">
        <v>-1</v>
      </c>
      <c r="P69">
        <v>136963</v>
      </c>
      <c r="Q69">
        <v>48000</v>
      </c>
      <c r="R69">
        <v>1</v>
      </c>
      <c r="S69">
        <v>0.3932584</v>
      </c>
      <c r="T69">
        <v>-30.1021</v>
      </c>
      <c r="U69">
        <v>-81.97305</v>
      </c>
      <c r="V69">
        <v>-27.81336</v>
      </c>
      <c r="W69">
        <v>290.9209</v>
      </c>
      <c r="X69">
        <v>41.01475</v>
      </c>
      <c r="Y69">
        <v>0.3928571</v>
      </c>
      <c r="Z69">
        <v>-30.38323</v>
      </c>
      <c r="AA69">
        <v>-86.88013</v>
      </c>
      <c r="AB69">
        <v>-28.17661</v>
      </c>
      <c r="AC69">
        <v>179.7315</v>
      </c>
      <c r="AD69">
        <v>39.3023</v>
      </c>
      <c r="AE69">
        <v>38</v>
      </c>
      <c r="AF69">
        <v>24</v>
      </c>
      <c r="AG69">
        <v>220</v>
      </c>
      <c r="AH69" t="s">
        <v>299</v>
      </c>
      <c r="AI69" t="s">
        <v>514</v>
      </c>
      <c r="AJ69">
        <v>8.23384637236528</v>
      </c>
      <c r="AK69" t="b">
        <v>1</v>
      </c>
    </row>
    <row r="70" spans="1:13">
      <c r="A70" s="26">
        <v>45482.2417939815</v>
      </c>
      <c r="B70">
        <v>0</v>
      </c>
      <c r="C70">
        <v>0</v>
      </c>
      <c r="D70" t="s">
        <v>479</v>
      </c>
      <c r="E70" s="21">
        <v>18</v>
      </c>
      <c r="F70" s="32">
        <v>45482.2416666667</v>
      </c>
      <c r="G70" t="s">
        <v>480</v>
      </c>
      <c r="H70">
        <v>4.512555</v>
      </c>
      <c r="I70">
        <v>-0.1750603</v>
      </c>
      <c r="J70">
        <v>220</v>
      </c>
      <c r="K70" t="s">
        <v>299</v>
      </c>
      <c r="L70" t="s">
        <v>515</v>
      </c>
      <c r="M70">
        <v>7.93689227191773</v>
      </c>
    </row>
    <row r="71" spans="1:37">
      <c r="A71" s="26">
        <v>45482.2417939815</v>
      </c>
      <c r="B71">
        <v>0</v>
      </c>
      <c r="C71">
        <v>0</v>
      </c>
      <c r="D71" t="s">
        <v>297</v>
      </c>
      <c r="E71" s="21">
        <v>18</v>
      </c>
      <c r="F71" s="32">
        <v>45482.2416666667</v>
      </c>
      <c r="G71" t="s">
        <v>298</v>
      </c>
      <c r="H71">
        <v>4.512555</v>
      </c>
      <c r="I71">
        <v>4.512555</v>
      </c>
      <c r="J71">
        <v>-0.1750603</v>
      </c>
      <c r="K71">
        <v>292.6042</v>
      </c>
      <c r="L71">
        <v>297.6355</v>
      </c>
      <c r="M71">
        <v>299.8125</v>
      </c>
      <c r="N71">
        <v>48000</v>
      </c>
      <c r="O71">
        <v>-1</v>
      </c>
      <c r="P71">
        <v>136963</v>
      </c>
      <c r="Q71">
        <v>48000</v>
      </c>
      <c r="R71">
        <v>0</v>
      </c>
      <c r="S71">
        <v>0.3887641</v>
      </c>
      <c r="T71">
        <v>-30.34487</v>
      </c>
      <c r="U71">
        <v>-88.23448</v>
      </c>
      <c r="V71">
        <v>-28.00155</v>
      </c>
      <c r="W71">
        <v>179.3398</v>
      </c>
      <c r="X71">
        <v>40.93755</v>
      </c>
      <c r="Y71">
        <v>0.3928571</v>
      </c>
      <c r="Z71">
        <v>-30.38323</v>
      </c>
      <c r="AA71">
        <v>-86.88013</v>
      </c>
      <c r="AB71">
        <v>-28.17661</v>
      </c>
      <c r="AC71">
        <v>178.7688</v>
      </c>
      <c r="AD71">
        <v>39.3023</v>
      </c>
      <c r="AE71">
        <v>38</v>
      </c>
      <c r="AF71">
        <v>24</v>
      </c>
      <c r="AG71">
        <v>220</v>
      </c>
      <c r="AH71" t="s">
        <v>299</v>
      </c>
      <c r="AI71" t="s">
        <v>515</v>
      </c>
      <c r="AJ71">
        <v>7.93689227191773</v>
      </c>
      <c r="AK71" t="b">
        <v>1</v>
      </c>
    </row>
    <row r="72" spans="1:13">
      <c r="A72" s="26">
        <v>45482.2419097222</v>
      </c>
      <c r="B72">
        <v>0</v>
      </c>
      <c r="C72">
        <v>0</v>
      </c>
      <c r="D72" t="s">
        <v>479</v>
      </c>
      <c r="E72" s="21">
        <v>18</v>
      </c>
      <c r="F72" s="32">
        <v>45482.2417824074</v>
      </c>
      <c r="G72" t="s">
        <v>298</v>
      </c>
      <c r="H72">
        <v>4.512372</v>
      </c>
      <c r="I72">
        <v>-0.3985786</v>
      </c>
      <c r="J72">
        <v>220</v>
      </c>
      <c r="K72" t="s">
        <v>299</v>
      </c>
      <c r="L72" t="s">
        <v>516</v>
      </c>
      <c r="M72">
        <v>8.88817016942584</v>
      </c>
    </row>
    <row r="73" spans="1:37">
      <c r="A73" s="26">
        <v>45482.2419097222</v>
      </c>
      <c r="B73">
        <v>0</v>
      </c>
      <c r="C73">
        <v>0</v>
      </c>
      <c r="D73" t="s">
        <v>297</v>
      </c>
      <c r="E73" s="21">
        <v>18</v>
      </c>
      <c r="F73" s="32">
        <v>45482.2417824074</v>
      </c>
      <c r="G73" t="s">
        <v>298</v>
      </c>
      <c r="H73">
        <v>4.512372</v>
      </c>
      <c r="I73">
        <v>4.512372</v>
      </c>
      <c r="J73">
        <v>-0.3985786</v>
      </c>
      <c r="K73">
        <v>314.6667</v>
      </c>
      <c r="L73">
        <v>331.3111</v>
      </c>
      <c r="M73">
        <v>343.25</v>
      </c>
      <c r="N73">
        <v>47775.85</v>
      </c>
      <c r="O73">
        <v>-1</v>
      </c>
      <c r="P73">
        <v>136963</v>
      </c>
      <c r="Q73">
        <v>48000</v>
      </c>
      <c r="R73">
        <v>0</v>
      </c>
      <c r="S73">
        <v>0.3878924</v>
      </c>
      <c r="T73">
        <v>-30.11576</v>
      </c>
      <c r="U73">
        <v>-86.14685</v>
      </c>
      <c r="V73">
        <v>-27.77804</v>
      </c>
      <c r="W73">
        <v>178.5912</v>
      </c>
      <c r="X73">
        <v>41.08432</v>
      </c>
      <c r="Y73">
        <v>0.3928571</v>
      </c>
      <c r="Z73">
        <v>-30.38323</v>
      </c>
      <c r="AA73">
        <v>-86.88013</v>
      </c>
      <c r="AB73">
        <v>-28.17661</v>
      </c>
      <c r="AC73">
        <v>178.6174</v>
      </c>
      <c r="AD73">
        <v>39.3023</v>
      </c>
      <c r="AE73">
        <v>38</v>
      </c>
      <c r="AF73">
        <v>24</v>
      </c>
      <c r="AG73">
        <v>220</v>
      </c>
      <c r="AH73" t="s">
        <v>299</v>
      </c>
      <c r="AI73" t="s">
        <v>516</v>
      </c>
      <c r="AJ73">
        <v>8.88817016942584</v>
      </c>
      <c r="AK73" t="b">
        <v>1</v>
      </c>
    </row>
    <row r="74" spans="1:13">
      <c r="A74" s="26">
        <v>45482.242025463</v>
      </c>
      <c r="B74">
        <v>0</v>
      </c>
      <c r="C74">
        <v>0</v>
      </c>
      <c r="D74" t="s">
        <v>479</v>
      </c>
      <c r="E74" s="21">
        <v>19</v>
      </c>
      <c r="F74" s="32">
        <v>45482.2418981481</v>
      </c>
      <c r="G74" t="s">
        <v>480</v>
      </c>
      <c r="H74">
        <v>4.502361</v>
      </c>
      <c r="I74">
        <v>-0.1738358</v>
      </c>
      <c r="J74">
        <v>220</v>
      </c>
      <c r="K74" t="s">
        <v>299</v>
      </c>
      <c r="L74" t="s">
        <v>517</v>
      </c>
      <c r="M74">
        <v>8.47713599849463</v>
      </c>
    </row>
    <row r="75" spans="1:37">
      <c r="A75" s="26">
        <v>45482.242025463</v>
      </c>
      <c r="B75">
        <v>0</v>
      </c>
      <c r="C75">
        <v>0</v>
      </c>
      <c r="D75" t="s">
        <v>297</v>
      </c>
      <c r="E75" s="21">
        <v>19</v>
      </c>
      <c r="F75" s="32">
        <v>45482.2418981481</v>
      </c>
      <c r="G75" t="s">
        <v>298</v>
      </c>
      <c r="H75">
        <v>4.502361</v>
      </c>
      <c r="I75">
        <v>4.502361</v>
      </c>
      <c r="J75">
        <v>-0.1738358</v>
      </c>
      <c r="K75">
        <v>293.8542</v>
      </c>
      <c r="L75">
        <v>297.662</v>
      </c>
      <c r="M75">
        <v>301.9583</v>
      </c>
      <c r="N75">
        <v>48000</v>
      </c>
      <c r="O75">
        <v>-1</v>
      </c>
      <c r="P75">
        <v>136963</v>
      </c>
      <c r="Q75">
        <v>48000</v>
      </c>
      <c r="R75">
        <v>0</v>
      </c>
      <c r="S75">
        <v>0.3856502</v>
      </c>
      <c r="T75">
        <v>-30.36728</v>
      </c>
      <c r="U75">
        <v>-82.99025</v>
      </c>
      <c r="V75">
        <v>-28.00278</v>
      </c>
      <c r="W75">
        <v>177.911</v>
      </c>
      <c r="X75">
        <v>41.03255</v>
      </c>
      <c r="Y75">
        <v>0.3928571</v>
      </c>
      <c r="Z75">
        <v>-30.38323</v>
      </c>
      <c r="AA75">
        <v>-86.88013</v>
      </c>
      <c r="AB75">
        <v>-28.17661</v>
      </c>
      <c r="AC75">
        <v>178.8674</v>
      </c>
      <c r="AD75">
        <v>39.3023</v>
      </c>
      <c r="AE75">
        <v>38</v>
      </c>
      <c r="AF75">
        <v>24</v>
      </c>
      <c r="AG75">
        <v>220</v>
      </c>
      <c r="AH75" t="s">
        <v>299</v>
      </c>
      <c r="AI75" t="s">
        <v>517</v>
      </c>
      <c r="AJ75">
        <v>8.47713599849463</v>
      </c>
      <c r="AK75" t="b">
        <v>1</v>
      </c>
    </row>
    <row r="76" spans="1:13">
      <c r="A76" s="26">
        <v>45482.2421412037</v>
      </c>
      <c r="B76">
        <v>0</v>
      </c>
      <c r="C76">
        <v>0</v>
      </c>
      <c r="D76" t="s">
        <v>479</v>
      </c>
      <c r="E76" s="21">
        <v>19</v>
      </c>
      <c r="F76" s="32">
        <v>45482.2420138889</v>
      </c>
      <c r="G76" t="s">
        <v>298</v>
      </c>
      <c r="H76">
        <v>4.433371</v>
      </c>
      <c r="I76">
        <v>-0.4294968</v>
      </c>
      <c r="J76">
        <v>220</v>
      </c>
      <c r="K76" t="s">
        <v>299</v>
      </c>
      <c r="L76" t="s">
        <v>518</v>
      </c>
      <c r="M76">
        <v>7.84609010555111</v>
      </c>
    </row>
    <row r="77" spans="1:37">
      <c r="A77" s="26">
        <v>45482.2421412037</v>
      </c>
      <c r="B77">
        <v>0</v>
      </c>
      <c r="C77">
        <v>0</v>
      </c>
      <c r="D77" t="s">
        <v>297</v>
      </c>
      <c r="E77" s="21">
        <v>19</v>
      </c>
      <c r="F77" s="32">
        <v>45482.2420138889</v>
      </c>
      <c r="G77" t="s">
        <v>298</v>
      </c>
      <c r="H77">
        <v>4.433371</v>
      </c>
      <c r="I77">
        <v>4.433371</v>
      </c>
      <c r="J77">
        <v>-0.4294968</v>
      </c>
      <c r="K77">
        <v>326.7292</v>
      </c>
      <c r="L77">
        <v>331.3443</v>
      </c>
      <c r="M77">
        <v>338.0833</v>
      </c>
      <c r="N77">
        <v>48000</v>
      </c>
      <c r="O77">
        <v>-1</v>
      </c>
      <c r="P77">
        <v>136963</v>
      </c>
      <c r="Q77">
        <v>48000</v>
      </c>
      <c r="R77">
        <v>0</v>
      </c>
      <c r="S77">
        <v>0.3865168</v>
      </c>
      <c r="T77">
        <v>-30.08607</v>
      </c>
      <c r="U77">
        <v>-83.49152</v>
      </c>
      <c r="V77">
        <v>-27.74712</v>
      </c>
      <c r="W77">
        <v>182.1971</v>
      </c>
      <c r="X77">
        <v>41.10939</v>
      </c>
      <c r="Y77">
        <v>0.3928571</v>
      </c>
      <c r="Z77">
        <v>-30.38323</v>
      </c>
      <c r="AA77">
        <v>-86.88013</v>
      </c>
      <c r="AB77">
        <v>-28.17661</v>
      </c>
      <c r="AC77">
        <v>178.0859</v>
      </c>
      <c r="AD77">
        <v>39.3023</v>
      </c>
      <c r="AE77">
        <v>38</v>
      </c>
      <c r="AF77">
        <v>24</v>
      </c>
      <c r="AG77">
        <v>220</v>
      </c>
      <c r="AH77" t="s">
        <v>299</v>
      </c>
      <c r="AI77" t="s">
        <v>518</v>
      </c>
      <c r="AJ77">
        <v>7.84609010555111</v>
      </c>
      <c r="AK77" t="b">
        <v>1</v>
      </c>
    </row>
    <row r="78" spans="1:13">
      <c r="A78" s="26">
        <v>45482.2422569444</v>
      </c>
      <c r="B78">
        <v>0</v>
      </c>
      <c r="C78">
        <v>0</v>
      </c>
      <c r="D78" t="s">
        <v>479</v>
      </c>
      <c r="E78" s="21">
        <v>20</v>
      </c>
      <c r="F78" s="32">
        <v>45482.2421296296</v>
      </c>
      <c r="G78" t="s">
        <v>480</v>
      </c>
      <c r="H78">
        <v>4.450014</v>
      </c>
      <c r="I78">
        <v>-0.3283195</v>
      </c>
      <c r="J78">
        <v>220</v>
      </c>
      <c r="K78" t="s">
        <v>299</v>
      </c>
      <c r="L78" t="s">
        <v>519</v>
      </c>
      <c r="M78">
        <v>8.50124962945356</v>
      </c>
    </row>
    <row r="79" spans="1:37">
      <c r="A79" s="26">
        <v>45482.2422569444</v>
      </c>
      <c r="B79">
        <v>0</v>
      </c>
      <c r="C79">
        <v>0</v>
      </c>
      <c r="D79" t="s">
        <v>297</v>
      </c>
      <c r="E79" s="21">
        <v>20</v>
      </c>
      <c r="F79" s="32">
        <v>45482.2421296296</v>
      </c>
      <c r="G79" t="s">
        <v>298</v>
      </c>
      <c r="H79">
        <v>4.450014</v>
      </c>
      <c r="I79">
        <v>4.450014</v>
      </c>
      <c r="J79">
        <v>-0.3283195</v>
      </c>
      <c r="K79">
        <v>285.3333</v>
      </c>
      <c r="L79">
        <v>291.0953</v>
      </c>
      <c r="M79">
        <v>295.0208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0.3775281</v>
      </c>
      <c r="T79">
        <v>-30.31279</v>
      </c>
      <c r="U79">
        <v>-94.32324</v>
      </c>
      <c r="V79">
        <v>-27.8483</v>
      </c>
      <c r="W79">
        <v>179.3524</v>
      </c>
      <c r="X79">
        <v>41.62926</v>
      </c>
      <c r="Y79">
        <v>0.3928571</v>
      </c>
      <c r="Z79">
        <v>-30.38323</v>
      </c>
      <c r="AA79">
        <v>-86.88013</v>
      </c>
      <c r="AB79">
        <v>-28.17661</v>
      </c>
      <c r="AC79">
        <v>177.2755</v>
      </c>
      <c r="AD79">
        <v>39.3023</v>
      </c>
      <c r="AE79">
        <v>38</v>
      </c>
      <c r="AF79">
        <v>24</v>
      </c>
      <c r="AG79">
        <v>220</v>
      </c>
      <c r="AH79" t="s">
        <v>299</v>
      </c>
      <c r="AI79" t="s">
        <v>519</v>
      </c>
      <c r="AJ79">
        <v>8.50124962945356</v>
      </c>
      <c r="AK79" t="b">
        <v>1</v>
      </c>
    </row>
    <row r="80" spans="1:13">
      <c r="A80" s="26">
        <v>45482.2423726852</v>
      </c>
      <c r="B80">
        <v>0</v>
      </c>
      <c r="C80">
        <v>0</v>
      </c>
      <c r="D80" t="s">
        <v>479</v>
      </c>
      <c r="E80" s="21">
        <v>20</v>
      </c>
      <c r="F80" s="32">
        <v>45482.2422453704</v>
      </c>
      <c r="G80" t="s">
        <v>298</v>
      </c>
      <c r="H80">
        <v>4.450578</v>
      </c>
      <c r="I80">
        <v>-0.4180927</v>
      </c>
      <c r="J80">
        <v>220</v>
      </c>
      <c r="K80" t="s">
        <v>299</v>
      </c>
      <c r="L80" t="s">
        <v>520</v>
      </c>
      <c r="M80">
        <v>7.62823137718069</v>
      </c>
    </row>
    <row r="81" spans="1:37">
      <c r="A81" s="26">
        <v>45482.2423726852</v>
      </c>
      <c r="B81">
        <v>0</v>
      </c>
      <c r="C81">
        <v>0</v>
      </c>
      <c r="D81" t="s">
        <v>297</v>
      </c>
      <c r="E81" s="21">
        <v>20</v>
      </c>
      <c r="F81" s="32">
        <v>45482.2422453704</v>
      </c>
      <c r="G81" t="s">
        <v>298</v>
      </c>
      <c r="H81">
        <v>4.450578</v>
      </c>
      <c r="I81">
        <v>4.450578</v>
      </c>
      <c r="J81">
        <v>-0.4180927</v>
      </c>
      <c r="K81">
        <v>288.2917</v>
      </c>
      <c r="L81">
        <v>291.7979</v>
      </c>
      <c r="M81">
        <v>296.7708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0.3865168</v>
      </c>
      <c r="T81">
        <v>-30.10536</v>
      </c>
      <c r="U81">
        <v>-83.48149</v>
      </c>
      <c r="V81">
        <v>-27.75852</v>
      </c>
      <c r="W81">
        <v>178.5832</v>
      </c>
      <c r="X81">
        <v>40.98217</v>
      </c>
      <c r="Y81">
        <v>0.3928571</v>
      </c>
      <c r="Z81">
        <v>-30.38323</v>
      </c>
      <c r="AA81">
        <v>-86.88013</v>
      </c>
      <c r="AB81">
        <v>-28.17661</v>
      </c>
      <c r="AC81">
        <v>178.5675</v>
      </c>
      <c r="AD81">
        <v>39.3023</v>
      </c>
      <c r="AE81">
        <v>38</v>
      </c>
      <c r="AF81">
        <v>24</v>
      </c>
      <c r="AG81">
        <v>220</v>
      </c>
      <c r="AH81" t="s">
        <v>299</v>
      </c>
      <c r="AI81" t="s">
        <v>520</v>
      </c>
      <c r="AJ81">
        <v>7.62823137718069</v>
      </c>
      <c r="AK81" t="b">
        <v>1</v>
      </c>
    </row>
    <row r="82" spans="1:13">
      <c r="A82" s="26">
        <v>45482.2424884259</v>
      </c>
      <c r="B82">
        <v>0</v>
      </c>
      <c r="C82">
        <v>0</v>
      </c>
      <c r="D82" t="s">
        <v>479</v>
      </c>
      <c r="E82" s="21">
        <v>21</v>
      </c>
      <c r="F82" s="32">
        <v>45482.2423611111</v>
      </c>
      <c r="G82" t="s">
        <v>480</v>
      </c>
      <c r="H82">
        <v>4.492372</v>
      </c>
      <c r="I82">
        <v>-0.1728859</v>
      </c>
      <c r="J82">
        <v>220</v>
      </c>
      <c r="K82" t="s">
        <v>299</v>
      </c>
      <c r="L82" t="s">
        <v>521</v>
      </c>
      <c r="M82">
        <v>8.08958354423468</v>
      </c>
    </row>
    <row r="83" spans="1:37">
      <c r="A83" s="26">
        <v>45482.2424884259</v>
      </c>
      <c r="B83">
        <v>0</v>
      </c>
      <c r="C83">
        <v>0</v>
      </c>
      <c r="D83" t="s">
        <v>297</v>
      </c>
      <c r="E83" s="21">
        <v>21</v>
      </c>
      <c r="F83" s="32">
        <v>45482.2423611111</v>
      </c>
      <c r="G83" t="s">
        <v>298</v>
      </c>
      <c r="H83">
        <v>4.492372</v>
      </c>
      <c r="I83">
        <v>4.492372</v>
      </c>
      <c r="J83">
        <v>-0.1728859</v>
      </c>
      <c r="K83">
        <v>292.5</v>
      </c>
      <c r="L83">
        <v>297.804</v>
      </c>
      <c r="M83">
        <v>304.2917</v>
      </c>
      <c r="N83">
        <v>48058.64</v>
      </c>
      <c r="O83">
        <v>-1</v>
      </c>
      <c r="P83">
        <v>136963</v>
      </c>
      <c r="Q83">
        <v>48000</v>
      </c>
      <c r="R83">
        <v>0</v>
      </c>
      <c r="S83">
        <v>0.3878924</v>
      </c>
      <c r="T83">
        <v>-30.35163</v>
      </c>
      <c r="U83">
        <v>-86.93631</v>
      </c>
      <c r="V83">
        <v>-28.00373</v>
      </c>
      <c r="W83">
        <v>177.0198</v>
      </c>
      <c r="X83">
        <v>41.41507</v>
      </c>
      <c r="Y83">
        <v>0.3928571</v>
      </c>
      <c r="Z83">
        <v>-30.38323</v>
      </c>
      <c r="AA83">
        <v>-86.88013</v>
      </c>
      <c r="AB83">
        <v>-28.17661</v>
      </c>
      <c r="AC83">
        <v>178.5856</v>
      </c>
      <c r="AD83">
        <v>39.3023</v>
      </c>
      <c r="AE83">
        <v>38</v>
      </c>
      <c r="AF83">
        <v>24</v>
      </c>
      <c r="AG83">
        <v>220</v>
      </c>
      <c r="AH83" t="s">
        <v>299</v>
      </c>
      <c r="AI83" t="s">
        <v>521</v>
      </c>
      <c r="AJ83">
        <v>8.08958354423468</v>
      </c>
      <c r="AK83" t="b">
        <v>1</v>
      </c>
    </row>
    <row r="84" spans="1:13">
      <c r="A84" s="26">
        <v>45482.2426041667</v>
      </c>
      <c r="B84">
        <v>0</v>
      </c>
      <c r="C84">
        <v>0</v>
      </c>
      <c r="D84" t="s">
        <v>479</v>
      </c>
      <c r="E84" s="21">
        <v>21</v>
      </c>
      <c r="F84" s="32">
        <v>45482.2424768519</v>
      </c>
      <c r="G84" t="s">
        <v>298</v>
      </c>
      <c r="H84">
        <v>4.521239</v>
      </c>
      <c r="I84">
        <v>-0.4101315</v>
      </c>
      <c r="J84">
        <v>220</v>
      </c>
      <c r="K84" t="s">
        <v>299</v>
      </c>
      <c r="L84" t="s">
        <v>522</v>
      </c>
      <c r="M84">
        <v>8.19645222673907</v>
      </c>
    </row>
    <row r="85" spans="1:37">
      <c r="A85" s="26">
        <v>45482.2426041667</v>
      </c>
      <c r="B85">
        <v>0</v>
      </c>
      <c r="C85">
        <v>0</v>
      </c>
      <c r="D85" t="s">
        <v>297</v>
      </c>
      <c r="E85" s="21">
        <v>21</v>
      </c>
      <c r="F85" s="32">
        <v>45482.2424768519</v>
      </c>
      <c r="G85" t="s">
        <v>298</v>
      </c>
      <c r="H85">
        <v>4.521239</v>
      </c>
      <c r="I85">
        <v>4.521239</v>
      </c>
      <c r="J85">
        <v>-0.4101315</v>
      </c>
      <c r="K85">
        <v>284</v>
      </c>
      <c r="L85">
        <v>311.3096</v>
      </c>
      <c r="M85">
        <v>337.3333</v>
      </c>
      <c r="N85">
        <v>48486.96</v>
      </c>
      <c r="O85">
        <v>-1</v>
      </c>
      <c r="P85">
        <v>136963</v>
      </c>
      <c r="Q85">
        <v>48000</v>
      </c>
      <c r="R85">
        <v>1</v>
      </c>
      <c r="S85">
        <v>0.3887641</v>
      </c>
      <c r="T85">
        <v>-30.10523</v>
      </c>
      <c r="U85">
        <v>-87.34949</v>
      </c>
      <c r="V85">
        <v>-27.76648</v>
      </c>
      <c r="W85">
        <v>180.6801</v>
      </c>
      <c r="X85">
        <v>40.7988</v>
      </c>
      <c r="Y85">
        <v>0.3928571</v>
      </c>
      <c r="Z85">
        <v>-30.38323</v>
      </c>
      <c r="AA85">
        <v>-86.88013</v>
      </c>
      <c r="AB85">
        <v>-28.17661</v>
      </c>
      <c r="AC85">
        <v>178.8135</v>
      </c>
      <c r="AD85">
        <v>39.3023</v>
      </c>
      <c r="AE85">
        <v>38</v>
      </c>
      <c r="AF85">
        <v>24</v>
      </c>
      <c r="AG85">
        <v>220</v>
      </c>
      <c r="AH85" t="s">
        <v>299</v>
      </c>
      <c r="AI85" t="s">
        <v>522</v>
      </c>
      <c r="AJ85">
        <v>8.19645222673907</v>
      </c>
      <c r="AK85" t="b">
        <v>1</v>
      </c>
    </row>
    <row r="86" spans="1:13">
      <c r="A86" s="26">
        <v>45482.2427199074</v>
      </c>
      <c r="B86">
        <v>0</v>
      </c>
      <c r="C86">
        <v>0</v>
      </c>
      <c r="D86" t="s">
        <v>479</v>
      </c>
      <c r="E86" s="21">
        <v>22</v>
      </c>
      <c r="F86" s="32">
        <v>45482.2425925926</v>
      </c>
      <c r="G86" t="s">
        <v>480</v>
      </c>
      <c r="H86">
        <v>4.483009</v>
      </c>
      <c r="I86">
        <v>-0.1482468</v>
      </c>
      <c r="J86">
        <v>220</v>
      </c>
      <c r="K86" t="s">
        <v>299</v>
      </c>
      <c r="L86" t="s">
        <v>523</v>
      </c>
      <c r="M86">
        <v>8.60747238080698</v>
      </c>
    </row>
    <row r="87" spans="1:37">
      <c r="A87" s="26">
        <v>45482.2427199074</v>
      </c>
      <c r="B87">
        <v>0</v>
      </c>
      <c r="C87">
        <v>0</v>
      </c>
      <c r="D87" t="s">
        <v>297</v>
      </c>
      <c r="E87" s="21">
        <v>22</v>
      </c>
      <c r="F87" s="32">
        <v>45482.2425925926</v>
      </c>
      <c r="G87" t="s">
        <v>298</v>
      </c>
      <c r="H87">
        <v>4.483009</v>
      </c>
      <c r="I87">
        <v>4.483009</v>
      </c>
      <c r="J87">
        <v>-0.1482468</v>
      </c>
      <c r="K87">
        <v>293.3542</v>
      </c>
      <c r="L87">
        <v>298.4233</v>
      </c>
      <c r="M87">
        <v>302.8958</v>
      </c>
      <c r="N87">
        <v>48000</v>
      </c>
      <c r="O87">
        <v>-1</v>
      </c>
      <c r="P87">
        <v>136963</v>
      </c>
      <c r="Q87">
        <v>48000</v>
      </c>
      <c r="R87">
        <v>0</v>
      </c>
      <c r="S87">
        <v>0.3878924</v>
      </c>
      <c r="T87">
        <v>-30.3592</v>
      </c>
      <c r="U87">
        <v>-88.25954</v>
      </c>
      <c r="V87">
        <v>-28.02837</v>
      </c>
      <c r="W87">
        <v>291.7198</v>
      </c>
      <c r="X87">
        <v>41.41849</v>
      </c>
      <c r="Y87">
        <v>0.3928571</v>
      </c>
      <c r="Z87">
        <v>-30.38323</v>
      </c>
      <c r="AA87">
        <v>-86.88013</v>
      </c>
      <c r="AB87">
        <v>-28.17661</v>
      </c>
      <c r="AC87">
        <v>292.1384</v>
      </c>
      <c r="AD87">
        <v>39.3023</v>
      </c>
      <c r="AE87">
        <v>38</v>
      </c>
      <c r="AF87">
        <v>24</v>
      </c>
      <c r="AG87">
        <v>220</v>
      </c>
      <c r="AH87" t="s">
        <v>299</v>
      </c>
      <c r="AI87" t="s">
        <v>523</v>
      </c>
      <c r="AJ87">
        <v>8.60747238080698</v>
      </c>
      <c r="AK87" t="b">
        <v>1</v>
      </c>
    </row>
    <row r="88" spans="1:13">
      <c r="A88" s="26">
        <v>45482.2428356481</v>
      </c>
      <c r="B88">
        <v>0</v>
      </c>
      <c r="C88">
        <v>0</v>
      </c>
      <c r="D88" t="s">
        <v>479</v>
      </c>
      <c r="E88" s="21">
        <v>22</v>
      </c>
      <c r="F88" s="32">
        <v>45482.2427083333</v>
      </c>
      <c r="G88" t="s">
        <v>298</v>
      </c>
      <c r="H88">
        <v>4.48296</v>
      </c>
      <c r="I88">
        <v>-0.3979416</v>
      </c>
      <c r="J88">
        <v>220</v>
      </c>
      <c r="K88" t="s">
        <v>299</v>
      </c>
      <c r="L88" t="s">
        <v>524</v>
      </c>
      <c r="M88">
        <v>8.23782036477096</v>
      </c>
    </row>
    <row r="89" spans="1:37">
      <c r="A89" s="26">
        <v>45482.2428356481</v>
      </c>
      <c r="B89">
        <v>0</v>
      </c>
      <c r="C89">
        <v>0</v>
      </c>
      <c r="D89" t="s">
        <v>297</v>
      </c>
      <c r="E89" s="21">
        <v>22</v>
      </c>
      <c r="F89" s="32">
        <v>45482.2427083333</v>
      </c>
      <c r="G89" t="s">
        <v>298</v>
      </c>
      <c r="H89">
        <v>4.48296</v>
      </c>
      <c r="I89">
        <v>4.48296</v>
      </c>
      <c r="J89">
        <v>-0.3979416</v>
      </c>
      <c r="K89">
        <v>325.9792</v>
      </c>
      <c r="L89">
        <v>332.1707</v>
      </c>
      <c r="M89">
        <v>338.6667</v>
      </c>
      <c r="N89">
        <v>48000</v>
      </c>
      <c r="O89">
        <v>-1</v>
      </c>
      <c r="P89">
        <v>136963</v>
      </c>
      <c r="Q89">
        <v>48000</v>
      </c>
      <c r="R89">
        <v>0</v>
      </c>
      <c r="S89">
        <v>0.3887641</v>
      </c>
      <c r="T89">
        <v>-30.12941</v>
      </c>
      <c r="U89">
        <v>-85.76157</v>
      </c>
      <c r="V89">
        <v>-27.77867</v>
      </c>
      <c r="W89">
        <v>291.7315</v>
      </c>
      <c r="X89">
        <v>40.78059</v>
      </c>
      <c r="Y89">
        <v>0.3928571</v>
      </c>
      <c r="Z89">
        <v>-30.38323</v>
      </c>
      <c r="AA89">
        <v>-86.88013</v>
      </c>
      <c r="AB89">
        <v>-28.17661</v>
      </c>
      <c r="AC89">
        <v>107.285</v>
      </c>
      <c r="AD89">
        <v>39.3023</v>
      </c>
      <c r="AE89">
        <v>38</v>
      </c>
      <c r="AF89">
        <v>24</v>
      </c>
      <c r="AG89">
        <v>220</v>
      </c>
      <c r="AH89" t="s">
        <v>299</v>
      </c>
      <c r="AI89" t="s">
        <v>524</v>
      </c>
      <c r="AJ89">
        <v>8.23782036477096</v>
      </c>
      <c r="AK89" t="b">
        <v>1</v>
      </c>
    </row>
    <row r="90" spans="1:13">
      <c r="A90" s="26">
        <v>45482.2429513889</v>
      </c>
      <c r="B90">
        <v>0</v>
      </c>
      <c r="C90">
        <v>0</v>
      </c>
      <c r="D90" t="s">
        <v>479</v>
      </c>
      <c r="E90" s="21">
        <v>23</v>
      </c>
      <c r="F90" s="32">
        <v>45482.2428240741</v>
      </c>
      <c r="G90" t="s">
        <v>480</v>
      </c>
      <c r="H90">
        <v>4.540959</v>
      </c>
      <c r="I90">
        <v>-0.2893009</v>
      </c>
      <c r="J90">
        <v>220</v>
      </c>
      <c r="K90" t="s">
        <v>299</v>
      </c>
      <c r="L90" t="s">
        <v>525</v>
      </c>
      <c r="M90">
        <v>8.88960724893651</v>
      </c>
    </row>
    <row r="91" spans="1:37">
      <c r="A91" s="26">
        <v>45482.2429513889</v>
      </c>
      <c r="B91">
        <v>0</v>
      </c>
      <c r="C91">
        <v>0</v>
      </c>
      <c r="D91" t="s">
        <v>297</v>
      </c>
      <c r="E91" s="21">
        <v>23</v>
      </c>
      <c r="F91" s="32">
        <v>45482.2428240741</v>
      </c>
      <c r="G91" t="s">
        <v>298</v>
      </c>
      <c r="H91">
        <v>4.540959</v>
      </c>
      <c r="I91">
        <v>4.540959</v>
      </c>
      <c r="J91">
        <v>-0.2893009</v>
      </c>
      <c r="K91">
        <v>293.5625</v>
      </c>
      <c r="L91">
        <v>298.7927</v>
      </c>
      <c r="M91">
        <v>304</v>
      </c>
      <c r="N91">
        <v>48000</v>
      </c>
      <c r="O91">
        <v>-1</v>
      </c>
      <c r="P91">
        <v>136963</v>
      </c>
      <c r="Q91">
        <v>48000</v>
      </c>
      <c r="R91">
        <v>0</v>
      </c>
      <c r="S91">
        <v>0.3775281</v>
      </c>
      <c r="T91">
        <v>-30.33517</v>
      </c>
      <c r="U91">
        <v>-94.51197</v>
      </c>
      <c r="V91">
        <v>-27.88731</v>
      </c>
      <c r="W91">
        <v>179.3241</v>
      </c>
      <c r="X91">
        <v>41.17571</v>
      </c>
      <c r="Y91">
        <v>0.3928571</v>
      </c>
      <c r="Z91">
        <v>-30.38323</v>
      </c>
      <c r="AA91">
        <v>-86.88013</v>
      </c>
      <c r="AB91">
        <v>-28.17661</v>
      </c>
      <c r="AC91">
        <v>179.0175</v>
      </c>
      <c r="AD91">
        <v>39.3023</v>
      </c>
      <c r="AE91">
        <v>38</v>
      </c>
      <c r="AF91">
        <v>24</v>
      </c>
      <c r="AG91">
        <v>220</v>
      </c>
      <c r="AH91" t="s">
        <v>299</v>
      </c>
      <c r="AI91" t="s">
        <v>525</v>
      </c>
      <c r="AJ91">
        <v>8.88960724893651</v>
      </c>
      <c r="AK91" t="b">
        <v>1</v>
      </c>
    </row>
    <row r="92" spans="1:13">
      <c r="A92" s="26">
        <v>45482.2430671296</v>
      </c>
      <c r="B92">
        <v>0</v>
      </c>
      <c r="C92">
        <v>0</v>
      </c>
      <c r="D92" t="s">
        <v>479</v>
      </c>
      <c r="E92" s="21">
        <v>23</v>
      </c>
      <c r="F92" s="32">
        <v>45482.2429398148</v>
      </c>
      <c r="G92" t="s">
        <v>298</v>
      </c>
      <c r="H92">
        <v>4.398012</v>
      </c>
      <c r="I92">
        <v>-0.4744473</v>
      </c>
      <c r="J92">
        <v>220</v>
      </c>
      <c r="K92" t="s">
        <v>299</v>
      </c>
      <c r="L92" t="s">
        <v>526</v>
      </c>
      <c r="M92">
        <v>7.66175500070389</v>
      </c>
    </row>
    <row r="93" spans="1:37">
      <c r="A93" s="26">
        <v>45482.2430671296</v>
      </c>
      <c r="B93">
        <v>0</v>
      </c>
      <c r="C93">
        <v>0</v>
      </c>
      <c r="D93" t="s">
        <v>297</v>
      </c>
      <c r="E93" s="21">
        <v>23</v>
      </c>
      <c r="F93" s="32">
        <v>45482.2429398148</v>
      </c>
      <c r="G93" t="s">
        <v>298</v>
      </c>
      <c r="H93">
        <v>4.398012</v>
      </c>
      <c r="I93">
        <v>4.398012</v>
      </c>
      <c r="J93">
        <v>-0.4744473</v>
      </c>
      <c r="K93">
        <v>288.2292</v>
      </c>
      <c r="L93">
        <v>316.0446</v>
      </c>
      <c r="M93">
        <v>336.2083</v>
      </c>
      <c r="N93">
        <v>47541.96</v>
      </c>
      <c r="O93">
        <v>-1</v>
      </c>
      <c r="P93">
        <v>136963</v>
      </c>
      <c r="Q93">
        <v>48000</v>
      </c>
      <c r="R93">
        <v>1</v>
      </c>
      <c r="S93">
        <v>0.3842697</v>
      </c>
      <c r="T93">
        <v>-30.08299</v>
      </c>
      <c r="U93">
        <v>-84.16337</v>
      </c>
      <c r="V93">
        <v>-27.70217</v>
      </c>
      <c r="W93">
        <v>182.4934</v>
      </c>
      <c r="X93">
        <v>40.93484</v>
      </c>
      <c r="Y93">
        <v>0.3928571</v>
      </c>
      <c r="Z93">
        <v>-30.38323</v>
      </c>
      <c r="AA93">
        <v>-86.88013</v>
      </c>
      <c r="AB93">
        <v>-28.17661</v>
      </c>
      <c r="AC93">
        <v>179.8874</v>
      </c>
      <c r="AD93">
        <v>39.3023</v>
      </c>
      <c r="AE93">
        <v>38</v>
      </c>
      <c r="AF93">
        <v>24</v>
      </c>
      <c r="AG93">
        <v>220</v>
      </c>
      <c r="AH93" t="s">
        <v>299</v>
      </c>
      <c r="AI93" t="s">
        <v>526</v>
      </c>
      <c r="AJ93">
        <v>7.66175500070389</v>
      </c>
      <c r="AK93" t="b">
        <v>1</v>
      </c>
    </row>
    <row r="94" spans="1:13">
      <c r="A94" s="26">
        <v>45482.2431828704</v>
      </c>
      <c r="B94">
        <v>0</v>
      </c>
      <c r="C94">
        <v>0</v>
      </c>
      <c r="D94" t="s">
        <v>479</v>
      </c>
      <c r="E94" s="21">
        <v>24</v>
      </c>
      <c r="F94" s="32">
        <v>45482.2430555556</v>
      </c>
      <c r="G94" t="s">
        <v>480</v>
      </c>
      <c r="H94">
        <v>4.370025</v>
      </c>
      <c r="I94">
        <v>-0.14394</v>
      </c>
      <c r="J94">
        <v>220</v>
      </c>
      <c r="K94" t="s">
        <v>299</v>
      </c>
      <c r="L94" t="s">
        <v>527</v>
      </c>
      <c r="M94">
        <v>8.35911508874558</v>
      </c>
    </row>
    <row r="95" spans="1:37">
      <c r="A95" s="26">
        <v>45482.2431828704</v>
      </c>
      <c r="B95">
        <v>0</v>
      </c>
      <c r="C95">
        <v>0</v>
      </c>
      <c r="D95" t="s">
        <v>297</v>
      </c>
      <c r="E95" s="21">
        <v>24</v>
      </c>
      <c r="F95" s="32">
        <v>45482.2430555556</v>
      </c>
      <c r="G95" t="s">
        <v>298</v>
      </c>
      <c r="H95">
        <v>4.370025</v>
      </c>
      <c r="I95">
        <v>4.370025</v>
      </c>
      <c r="J95">
        <v>-0.14394</v>
      </c>
      <c r="K95">
        <v>294.6875</v>
      </c>
      <c r="L95">
        <v>304.5842</v>
      </c>
      <c r="M95">
        <v>322.125</v>
      </c>
      <c r="N95">
        <v>48068.39</v>
      </c>
      <c r="O95">
        <v>-1</v>
      </c>
      <c r="P95">
        <v>136963</v>
      </c>
      <c r="Q95">
        <v>48000</v>
      </c>
      <c r="R95">
        <v>0</v>
      </c>
      <c r="S95">
        <v>0.3910112</v>
      </c>
      <c r="T95">
        <v>-30.34677</v>
      </c>
      <c r="U95">
        <v>-86.02547</v>
      </c>
      <c r="V95">
        <v>-28.03267</v>
      </c>
      <c r="W95">
        <v>291.367</v>
      </c>
      <c r="X95">
        <v>40.96209</v>
      </c>
      <c r="Y95">
        <v>0.3928571</v>
      </c>
      <c r="Z95">
        <v>-30.38323</v>
      </c>
      <c r="AA95">
        <v>-86.88013</v>
      </c>
      <c r="AB95">
        <v>-28.17661</v>
      </c>
      <c r="AC95">
        <v>176.1601</v>
      </c>
      <c r="AD95">
        <v>39.3023</v>
      </c>
      <c r="AE95">
        <v>38</v>
      </c>
      <c r="AF95">
        <v>24</v>
      </c>
      <c r="AG95">
        <v>220</v>
      </c>
      <c r="AH95" t="s">
        <v>299</v>
      </c>
      <c r="AI95" t="s">
        <v>527</v>
      </c>
      <c r="AJ95">
        <v>8.35911508874558</v>
      </c>
      <c r="AK95" t="b">
        <v>1</v>
      </c>
    </row>
    <row r="96" spans="1:13">
      <c r="A96" s="26">
        <v>45482.2432986111</v>
      </c>
      <c r="B96">
        <v>0</v>
      </c>
      <c r="C96">
        <v>0</v>
      </c>
      <c r="D96" t="s">
        <v>479</v>
      </c>
      <c r="E96" s="21">
        <v>24</v>
      </c>
      <c r="F96" s="32">
        <v>45482.2431712963</v>
      </c>
      <c r="G96" t="s">
        <v>298</v>
      </c>
      <c r="H96">
        <v>4.463111</v>
      </c>
      <c r="I96">
        <v>-0.3885784</v>
      </c>
      <c r="J96">
        <v>220</v>
      </c>
      <c r="K96" t="s">
        <v>299</v>
      </c>
      <c r="L96" t="s">
        <v>528</v>
      </c>
      <c r="M96">
        <v>8.27677302017367</v>
      </c>
    </row>
    <row r="97" spans="1:37">
      <c r="A97" s="26">
        <v>45482.2432986111</v>
      </c>
      <c r="B97">
        <v>0</v>
      </c>
      <c r="C97">
        <v>0</v>
      </c>
      <c r="D97" t="s">
        <v>297</v>
      </c>
      <c r="E97" s="21">
        <v>24</v>
      </c>
      <c r="F97" s="32">
        <v>45482.2431712963</v>
      </c>
      <c r="G97" t="s">
        <v>298</v>
      </c>
      <c r="H97">
        <v>4.463111</v>
      </c>
      <c r="I97">
        <v>4.463111</v>
      </c>
      <c r="J97">
        <v>-0.3885784</v>
      </c>
      <c r="K97">
        <v>314.2708</v>
      </c>
      <c r="L97">
        <v>336.567</v>
      </c>
      <c r="M97">
        <v>361.375</v>
      </c>
      <c r="N97">
        <v>48476.32</v>
      </c>
      <c r="O97">
        <v>-1</v>
      </c>
      <c r="P97">
        <v>136963</v>
      </c>
      <c r="Q97">
        <v>48000</v>
      </c>
      <c r="R97">
        <v>1</v>
      </c>
      <c r="S97">
        <v>0.3856502</v>
      </c>
      <c r="T97">
        <v>-30.14689</v>
      </c>
      <c r="U97">
        <v>-84.8521</v>
      </c>
      <c r="V97">
        <v>-27.78804</v>
      </c>
      <c r="W97">
        <v>292.3954</v>
      </c>
      <c r="X97">
        <v>41.09929</v>
      </c>
      <c r="Y97">
        <v>0.3928571</v>
      </c>
      <c r="Z97">
        <v>-30.38323</v>
      </c>
      <c r="AA97">
        <v>-86.88013</v>
      </c>
      <c r="AB97">
        <v>-28.17661</v>
      </c>
      <c r="AC97">
        <v>292.6601</v>
      </c>
      <c r="AD97">
        <v>39.3023</v>
      </c>
      <c r="AE97">
        <v>38</v>
      </c>
      <c r="AF97">
        <v>24</v>
      </c>
      <c r="AG97">
        <v>220</v>
      </c>
      <c r="AH97" t="s">
        <v>299</v>
      </c>
      <c r="AI97" t="s">
        <v>528</v>
      </c>
      <c r="AJ97">
        <v>8.27677302017367</v>
      </c>
      <c r="AK97" t="b">
        <v>1</v>
      </c>
    </row>
    <row r="98" spans="1:13">
      <c r="A98" s="26">
        <v>45482.2434143519</v>
      </c>
      <c r="B98">
        <v>0</v>
      </c>
      <c r="C98">
        <v>0</v>
      </c>
      <c r="D98" t="s">
        <v>479</v>
      </c>
      <c r="E98" s="21">
        <v>25</v>
      </c>
      <c r="F98" s="32">
        <v>45482.243287037</v>
      </c>
      <c r="G98" t="s">
        <v>480</v>
      </c>
      <c r="H98">
        <v>4.523005</v>
      </c>
      <c r="I98">
        <v>-0.1494961</v>
      </c>
      <c r="J98">
        <v>220</v>
      </c>
      <c r="K98" t="s">
        <v>299</v>
      </c>
      <c r="L98" t="s">
        <v>529</v>
      </c>
      <c r="M98">
        <v>7.90620221074053</v>
      </c>
    </row>
    <row r="99" spans="1:37">
      <c r="A99" s="26">
        <v>45482.2434143519</v>
      </c>
      <c r="B99">
        <v>0</v>
      </c>
      <c r="C99">
        <v>0</v>
      </c>
      <c r="D99" t="s">
        <v>297</v>
      </c>
      <c r="E99" s="21">
        <v>25</v>
      </c>
      <c r="F99" s="32">
        <v>45482.243287037</v>
      </c>
      <c r="G99" t="s">
        <v>298</v>
      </c>
      <c r="H99">
        <v>4.523005</v>
      </c>
      <c r="I99">
        <v>4.523005</v>
      </c>
      <c r="J99">
        <v>-0.1494961</v>
      </c>
      <c r="K99">
        <v>293.6875</v>
      </c>
      <c r="L99">
        <v>298.9259</v>
      </c>
      <c r="M99">
        <v>303.7917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0.3878924</v>
      </c>
      <c r="T99">
        <v>-30.36404</v>
      </c>
      <c r="U99">
        <v>-87.07687</v>
      </c>
      <c r="V99">
        <v>-28.02712</v>
      </c>
      <c r="W99">
        <v>291.1913</v>
      </c>
      <c r="X99">
        <v>40.97854</v>
      </c>
      <c r="Y99">
        <v>0.3928571</v>
      </c>
      <c r="Z99">
        <v>-30.38323</v>
      </c>
      <c r="AA99">
        <v>-86.88013</v>
      </c>
      <c r="AB99">
        <v>-28.17661</v>
      </c>
      <c r="AC99">
        <v>291.902</v>
      </c>
      <c r="AD99">
        <v>39.3023</v>
      </c>
      <c r="AE99">
        <v>38</v>
      </c>
      <c r="AF99">
        <v>24</v>
      </c>
      <c r="AG99">
        <v>220</v>
      </c>
      <c r="AH99" t="s">
        <v>299</v>
      </c>
      <c r="AI99" t="s">
        <v>529</v>
      </c>
      <c r="AJ99">
        <v>7.90620221074053</v>
      </c>
      <c r="AK99" t="b">
        <v>1</v>
      </c>
    </row>
    <row r="100" spans="1:13">
      <c r="A100" s="26">
        <v>45482.2435300926</v>
      </c>
      <c r="B100">
        <v>0</v>
      </c>
      <c r="C100">
        <v>0</v>
      </c>
      <c r="D100" t="s">
        <v>479</v>
      </c>
      <c r="E100" s="21">
        <v>25</v>
      </c>
      <c r="F100" s="32">
        <v>45482.2434027778</v>
      </c>
      <c r="G100" t="s">
        <v>298</v>
      </c>
      <c r="H100">
        <v>4.542821</v>
      </c>
      <c r="I100">
        <v>-0.411478</v>
      </c>
      <c r="J100">
        <v>220</v>
      </c>
      <c r="K100" t="s">
        <v>299</v>
      </c>
      <c r="L100" t="s">
        <v>530</v>
      </c>
      <c r="M100">
        <v>8.23406116259778</v>
      </c>
    </row>
    <row r="101" spans="1:37">
      <c r="A101" s="26">
        <v>45482.2435300926</v>
      </c>
      <c r="B101">
        <v>0</v>
      </c>
      <c r="C101">
        <v>0</v>
      </c>
      <c r="D101" t="s">
        <v>297</v>
      </c>
      <c r="E101" s="21">
        <v>25</v>
      </c>
      <c r="F101" s="32">
        <v>45482.2434027778</v>
      </c>
      <c r="G101" t="s">
        <v>298</v>
      </c>
      <c r="H101">
        <v>4.542821</v>
      </c>
      <c r="I101">
        <v>4.542821</v>
      </c>
      <c r="J101">
        <v>-0.411478</v>
      </c>
      <c r="K101">
        <v>333.625</v>
      </c>
      <c r="L101">
        <v>357.859</v>
      </c>
      <c r="M101">
        <v>382.4792</v>
      </c>
      <c r="N101">
        <v>47527.47</v>
      </c>
      <c r="O101">
        <v>-1</v>
      </c>
      <c r="P101">
        <v>136963</v>
      </c>
      <c r="Q101">
        <v>48000</v>
      </c>
      <c r="R101">
        <v>1</v>
      </c>
      <c r="S101">
        <v>0.3887641</v>
      </c>
      <c r="T101">
        <v>-30.09153</v>
      </c>
      <c r="U101">
        <v>-87.35558</v>
      </c>
      <c r="V101">
        <v>-27.76514</v>
      </c>
      <c r="W101">
        <v>179.5332</v>
      </c>
      <c r="X101">
        <v>41.36226</v>
      </c>
      <c r="Y101">
        <v>0.3928571</v>
      </c>
      <c r="Z101">
        <v>-30.38323</v>
      </c>
      <c r="AA101">
        <v>-86.88013</v>
      </c>
      <c r="AB101">
        <v>-28.17661</v>
      </c>
      <c r="AC101">
        <v>176.5832</v>
      </c>
      <c r="AD101">
        <v>39.3023</v>
      </c>
      <c r="AE101">
        <v>38</v>
      </c>
      <c r="AF101">
        <v>24</v>
      </c>
      <c r="AG101">
        <v>220</v>
      </c>
      <c r="AH101" t="s">
        <v>299</v>
      </c>
      <c r="AI101" t="s">
        <v>530</v>
      </c>
      <c r="AJ101">
        <v>8.23406116259778</v>
      </c>
      <c r="AK101" t="b">
        <v>1</v>
      </c>
    </row>
    <row r="102" spans="1:13">
      <c r="A102" s="26">
        <v>45482.2436458333</v>
      </c>
      <c r="B102">
        <v>0</v>
      </c>
      <c r="C102">
        <v>0</v>
      </c>
      <c r="D102" t="s">
        <v>479</v>
      </c>
      <c r="E102" s="21">
        <v>26</v>
      </c>
      <c r="F102" s="32">
        <v>45482.2435185185</v>
      </c>
      <c r="G102" t="s">
        <v>480</v>
      </c>
      <c r="H102">
        <v>4.210716</v>
      </c>
      <c r="I102">
        <v>-0.2620621</v>
      </c>
      <c r="J102">
        <v>220</v>
      </c>
      <c r="K102" t="s">
        <v>299</v>
      </c>
      <c r="L102" t="s">
        <v>531</v>
      </c>
      <c r="M102">
        <v>8.21319284751525</v>
      </c>
    </row>
    <row r="103" spans="1:37">
      <c r="A103" s="26">
        <v>45482.2436458333</v>
      </c>
      <c r="B103">
        <v>0</v>
      </c>
      <c r="C103">
        <v>0</v>
      </c>
      <c r="D103" t="s">
        <v>297</v>
      </c>
      <c r="E103" s="21">
        <v>26</v>
      </c>
      <c r="F103" s="32">
        <v>45482.2435185185</v>
      </c>
      <c r="G103" t="s">
        <v>298</v>
      </c>
      <c r="H103">
        <v>4.210716</v>
      </c>
      <c r="I103">
        <v>4.210716</v>
      </c>
      <c r="J103">
        <v>-0.2620621</v>
      </c>
      <c r="K103">
        <v>255.1458</v>
      </c>
      <c r="L103">
        <v>318.8172</v>
      </c>
      <c r="M103">
        <v>352.4792</v>
      </c>
      <c r="N103">
        <v>47330.45</v>
      </c>
      <c r="O103">
        <v>-1</v>
      </c>
      <c r="P103">
        <v>136963</v>
      </c>
      <c r="Q103">
        <v>48000</v>
      </c>
      <c r="R103">
        <v>1</v>
      </c>
      <c r="S103">
        <v>0.3811659</v>
      </c>
      <c r="T103">
        <v>-30.35624</v>
      </c>
      <c r="U103">
        <v>-83.33202</v>
      </c>
      <c r="V103">
        <v>-27.91455</v>
      </c>
      <c r="W103">
        <v>291.3732</v>
      </c>
      <c r="X103">
        <v>41.14568</v>
      </c>
      <c r="Y103">
        <v>0.3928571</v>
      </c>
      <c r="Z103">
        <v>-30.38323</v>
      </c>
      <c r="AA103">
        <v>-86.88013</v>
      </c>
      <c r="AB103">
        <v>-28.17661</v>
      </c>
      <c r="AC103">
        <v>177.4644</v>
      </c>
      <c r="AD103">
        <v>39.3023</v>
      </c>
      <c r="AE103">
        <v>38</v>
      </c>
      <c r="AF103">
        <v>24</v>
      </c>
      <c r="AG103">
        <v>220</v>
      </c>
      <c r="AH103" t="s">
        <v>299</v>
      </c>
      <c r="AI103" t="s">
        <v>531</v>
      </c>
      <c r="AJ103">
        <v>8.21319284751525</v>
      </c>
      <c r="AK103" t="b">
        <v>1</v>
      </c>
    </row>
    <row r="104" spans="1:13">
      <c r="A104" s="26">
        <v>45482.2437615741</v>
      </c>
      <c r="B104">
        <v>0</v>
      </c>
      <c r="C104">
        <v>0</v>
      </c>
      <c r="D104" t="s">
        <v>479</v>
      </c>
      <c r="E104" s="21">
        <v>26</v>
      </c>
      <c r="F104" s="32">
        <v>45482.2436342593</v>
      </c>
      <c r="G104" t="s">
        <v>298</v>
      </c>
      <c r="H104">
        <v>4.526641</v>
      </c>
      <c r="I104">
        <v>-0.4542065</v>
      </c>
      <c r="J104">
        <v>220</v>
      </c>
      <c r="K104" t="s">
        <v>299</v>
      </c>
      <c r="L104" t="s">
        <v>532</v>
      </c>
      <c r="M104">
        <v>7.81120914313959</v>
      </c>
    </row>
    <row r="105" spans="1:37">
      <c r="A105" s="26">
        <v>45482.2437615741</v>
      </c>
      <c r="B105">
        <v>0</v>
      </c>
      <c r="C105">
        <v>0</v>
      </c>
      <c r="D105" t="s">
        <v>297</v>
      </c>
      <c r="E105" s="21">
        <v>26</v>
      </c>
      <c r="F105" s="32">
        <v>45482.2436342593</v>
      </c>
      <c r="G105" t="s">
        <v>298</v>
      </c>
      <c r="H105">
        <v>4.526641</v>
      </c>
      <c r="I105">
        <v>4.526641</v>
      </c>
      <c r="J105">
        <v>-0.4542065</v>
      </c>
      <c r="K105">
        <v>343.75</v>
      </c>
      <c r="L105">
        <v>348.2426</v>
      </c>
      <c r="M105">
        <v>353.7708</v>
      </c>
      <c r="N105">
        <v>48000</v>
      </c>
      <c r="O105">
        <v>-1</v>
      </c>
      <c r="P105">
        <v>136963</v>
      </c>
      <c r="Q105">
        <v>48000</v>
      </c>
      <c r="R105">
        <v>0</v>
      </c>
      <c r="S105">
        <v>0.3865168</v>
      </c>
      <c r="T105">
        <v>-30.10058</v>
      </c>
      <c r="U105">
        <v>-86.68862</v>
      </c>
      <c r="V105">
        <v>-27.72241</v>
      </c>
      <c r="W105">
        <v>291.3447</v>
      </c>
      <c r="X105">
        <v>40.98555</v>
      </c>
      <c r="Y105">
        <v>0.3928571</v>
      </c>
      <c r="Z105">
        <v>-30.38323</v>
      </c>
      <c r="AA105">
        <v>-86.88013</v>
      </c>
      <c r="AB105">
        <v>-28.17661</v>
      </c>
      <c r="AC105">
        <v>178.2905</v>
      </c>
      <c r="AD105">
        <v>39.3023</v>
      </c>
      <c r="AE105">
        <v>38</v>
      </c>
      <c r="AF105">
        <v>24</v>
      </c>
      <c r="AG105">
        <v>220</v>
      </c>
      <c r="AH105" t="s">
        <v>299</v>
      </c>
      <c r="AI105" t="s">
        <v>532</v>
      </c>
      <c r="AJ105">
        <v>7.81120914313959</v>
      </c>
      <c r="AK105" t="b">
        <v>1</v>
      </c>
    </row>
    <row r="106" spans="1:13">
      <c r="A106" s="26">
        <v>45482.2438773148</v>
      </c>
      <c r="B106">
        <v>0</v>
      </c>
      <c r="C106">
        <v>0</v>
      </c>
      <c r="D106" t="s">
        <v>479</v>
      </c>
      <c r="E106" s="21">
        <v>27</v>
      </c>
      <c r="F106" s="32">
        <v>45482.24375</v>
      </c>
      <c r="G106" t="s">
        <v>480</v>
      </c>
      <c r="H106">
        <v>4.494328</v>
      </c>
      <c r="I106">
        <v>-0.276474</v>
      </c>
      <c r="J106">
        <v>220</v>
      </c>
      <c r="K106" t="s">
        <v>299</v>
      </c>
      <c r="L106" t="s">
        <v>533</v>
      </c>
      <c r="M106">
        <v>8.40283453612365</v>
      </c>
    </row>
    <row r="107" spans="1:37">
      <c r="A107" s="26">
        <v>45482.2438773148</v>
      </c>
      <c r="B107">
        <v>0</v>
      </c>
      <c r="C107">
        <v>0</v>
      </c>
      <c r="D107" t="s">
        <v>297</v>
      </c>
      <c r="E107" s="21">
        <v>27</v>
      </c>
      <c r="F107" s="32">
        <v>45482.24375</v>
      </c>
      <c r="G107" t="s">
        <v>298</v>
      </c>
      <c r="H107">
        <v>4.494328</v>
      </c>
      <c r="I107">
        <v>4.494328</v>
      </c>
      <c r="J107">
        <v>-0.276474</v>
      </c>
      <c r="K107">
        <v>292.6042</v>
      </c>
      <c r="L107">
        <v>317.4855</v>
      </c>
      <c r="M107">
        <v>342.2292</v>
      </c>
      <c r="N107">
        <v>47531.61</v>
      </c>
      <c r="O107">
        <v>-1</v>
      </c>
      <c r="P107">
        <v>136963</v>
      </c>
      <c r="Q107">
        <v>48000</v>
      </c>
      <c r="R107">
        <v>1</v>
      </c>
      <c r="S107">
        <v>0.3775281</v>
      </c>
      <c r="T107">
        <v>-30.35472</v>
      </c>
      <c r="U107">
        <v>-91.68073</v>
      </c>
      <c r="V107">
        <v>-27.90014</v>
      </c>
      <c r="W107">
        <v>177.6004</v>
      </c>
      <c r="X107">
        <v>41.12498</v>
      </c>
      <c r="Y107">
        <v>0.3928571</v>
      </c>
      <c r="Z107">
        <v>-30.38323</v>
      </c>
      <c r="AA107">
        <v>-86.88013</v>
      </c>
      <c r="AB107">
        <v>-28.17661</v>
      </c>
      <c r="AC107">
        <v>179.0066</v>
      </c>
      <c r="AD107">
        <v>39.3023</v>
      </c>
      <c r="AE107">
        <v>38</v>
      </c>
      <c r="AF107">
        <v>24</v>
      </c>
      <c r="AG107">
        <v>220</v>
      </c>
      <c r="AH107" t="s">
        <v>299</v>
      </c>
      <c r="AI107" t="s">
        <v>533</v>
      </c>
      <c r="AJ107">
        <v>8.40283453612365</v>
      </c>
      <c r="AK107" t="b">
        <v>1</v>
      </c>
    </row>
    <row r="108" spans="1:13">
      <c r="A108" s="26">
        <v>45482.2439930556</v>
      </c>
      <c r="B108">
        <v>0</v>
      </c>
      <c r="C108">
        <v>0</v>
      </c>
      <c r="D108" t="s">
        <v>479</v>
      </c>
      <c r="E108" s="21">
        <v>27</v>
      </c>
      <c r="F108" s="32">
        <v>45482.2438657407</v>
      </c>
      <c r="G108" t="s">
        <v>298</v>
      </c>
      <c r="H108">
        <v>4.454417</v>
      </c>
      <c r="I108">
        <v>-0.3993416</v>
      </c>
      <c r="J108">
        <v>220</v>
      </c>
      <c r="K108" t="s">
        <v>299</v>
      </c>
      <c r="L108" t="s">
        <v>534</v>
      </c>
      <c r="M108">
        <v>8.07530961300449</v>
      </c>
    </row>
    <row r="109" spans="1:37">
      <c r="A109" s="26">
        <v>45482.2439930556</v>
      </c>
      <c r="B109">
        <v>0</v>
      </c>
      <c r="C109">
        <v>0</v>
      </c>
      <c r="D109" t="s">
        <v>297</v>
      </c>
      <c r="E109" s="21">
        <v>27</v>
      </c>
      <c r="F109" s="32">
        <v>45482.2438657407</v>
      </c>
      <c r="G109" t="s">
        <v>298</v>
      </c>
      <c r="H109">
        <v>4.454417</v>
      </c>
      <c r="I109">
        <v>4.454417</v>
      </c>
      <c r="J109">
        <v>-0.3993416</v>
      </c>
      <c r="K109">
        <v>337.5833</v>
      </c>
      <c r="L109">
        <v>343.8129</v>
      </c>
      <c r="M109">
        <v>347.4792</v>
      </c>
      <c r="N109">
        <v>48000</v>
      </c>
      <c r="O109">
        <v>-1</v>
      </c>
      <c r="P109">
        <v>136963</v>
      </c>
      <c r="Q109">
        <v>48000</v>
      </c>
      <c r="R109">
        <v>0</v>
      </c>
      <c r="S109">
        <v>0.3878924</v>
      </c>
      <c r="T109">
        <v>-30.12134</v>
      </c>
      <c r="U109">
        <v>-90.32423</v>
      </c>
      <c r="V109">
        <v>-27.77727</v>
      </c>
      <c r="W109">
        <v>291.8153</v>
      </c>
      <c r="X109">
        <v>41.08518</v>
      </c>
      <c r="Y109">
        <v>0.3928571</v>
      </c>
      <c r="Z109">
        <v>-30.38323</v>
      </c>
      <c r="AA109">
        <v>-86.88013</v>
      </c>
      <c r="AB109">
        <v>-28.17661</v>
      </c>
      <c r="AC109">
        <v>178.421</v>
      </c>
      <c r="AD109">
        <v>39.3023</v>
      </c>
      <c r="AE109">
        <v>38</v>
      </c>
      <c r="AF109">
        <v>24</v>
      </c>
      <c r="AG109">
        <v>220</v>
      </c>
      <c r="AH109" t="s">
        <v>299</v>
      </c>
      <c r="AI109" t="s">
        <v>534</v>
      </c>
      <c r="AJ109">
        <v>8.07530961300449</v>
      </c>
      <c r="AK109" t="b">
        <v>1</v>
      </c>
    </row>
    <row r="110" spans="1:13">
      <c r="A110" s="26">
        <v>45482.2441087963</v>
      </c>
      <c r="B110">
        <v>0</v>
      </c>
      <c r="C110">
        <v>0</v>
      </c>
      <c r="D110" t="s">
        <v>479</v>
      </c>
      <c r="E110" s="21">
        <v>28</v>
      </c>
      <c r="F110" s="32">
        <v>45482.2439814815</v>
      </c>
      <c r="G110" t="s">
        <v>480</v>
      </c>
      <c r="H110">
        <v>4.499577</v>
      </c>
      <c r="I110">
        <v>-0.3248386</v>
      </c>
      <c r="J110">
        <v>220</v>
      </c>
      <c r="K110" t="s">
        <v>299</v>
      </c>
      <c r="L110" t="s">
        <v>535</v>
      </c>
      <c r="M110">
        <v>8.57738965072339</v>
      </c>
    </row>
    <row r="111" spans="1:37">
      <c r="A111" s="26">
        <v>45482.2441087963</v>
      </c>
      <c r="B111">
        <v>0</v>
      </c>
      <c r="C111">
        <v>0</v>
      </c>
      <c r="D111" t="s">
        <v>297</v>
      </c>
      <c r="E111" s="21">
        <v>28</v>
      </c>
      <c r="F111" s="32">
        <v>45482.2439814815</v>
      </c>
      <c r="G111" t="s">
        <v>298</v>
      </c>
      <c r="H111">
        <v>4.499577</v>
      </c>
      <c r="I111">
        <v>4.499577</v>
      </c>
      <c r="J111">
        <v>-0.3248386</v>
      </c>
      <c r="K111">
        <v>291.0625</v>
      </c>
      <c r="L111">
        <v>295.519</v>
      </c>
      <c r="M111">
        <v>300.5417</v>
      </c>
      <c r="N111">
        <v>48000</v>
      </c>
      <c r="O111">
        <v>-1</v>
      </c>
      <c r="P111">
        <v>136963</v>
      </c>
      <c r="Q111">
        <v>48000</v>
      </c>
      <c r="R111">
        <v>0</v>
      </c>
      <c r="S111">
        <v>0.3775281</v>
      </c>
      <c r="T111">
        <v>-30.30418</v>
      </c>
      <c r="U111">
        <v>-90.39913</v>
      </c>
      <c r="V111">
        <v>-27.85178</v>
      </c>
      <c r="W111">
        <v>178.6601</v>
      </c>
      <c r="X111">
        <v>41.27008</v>
      </c>
      <c r="Y111">
        <v>0.3928571</v>
      </c>
      <c r="Z111">
        <v>-30.38323</v>
      </c>
      <c r="AA111">
        <v>-86.88013</v>
      </c>
      <c r="AB111">
        <v>-28.17661</v>
      </c>
      <c r="AC111">
        <v>178.2434</v>
      </c>
      <c r="AD111">
        <v>39.3023</v>
      </c>
      <c r="AE111">
        <v>38</v>
      </c>
      <c r="AF111">
        <v>24</v>
      </c>
      <c r="AG111">
        <v>220</v>
      </c>
      <c r="AH111" t="s">
        <v>299</v>
      </c>
      <c r="AI111" t="s">
        <v>535</v>
      </c>
      <c r="AJ111">
        <v>8.57738965072339</v>
      </c>
      <c r="AK111" t="b">
        <v>1</v>
      </c>
    </row>
    <row r="112" spans="1:13">
      <c r="A112" s="26">
        <v>45482.244224537</v>
      </c>
      <c r="B112">
        <v>0</v>
      </c>
      <c r="C112">
        <v>0</v>
      </c>
      <c r="D112" t="s">
        <v>479</v>
      </c>
      <c r="E112" s="21">
        <v>28</v>
      </c>
      <c r="F112" s="32">
        <v>45482.2440972222</v>
      </c>
      <c r="G112" t="s">
        <v>298</v>
      </c>
      <c r="H112">
        <v>4.402065</v>
      </c>
      <c r="I112">
        <v>-0.36833</v>
      </c>
      <c r="J112">
        <v>220</v>
      </c>
      <c r="K112" t="s">
        <v>299</v>
      </c>
      <c r="L112" t="s">
        <v>536</v>
      </c>
      <c r="M112">
        <v>8.38590255569879</v>
      </c>
    </row>
    <row r="113" spans="1:37">
      <c r="A113" s="26">
        <v>45482.244224537</v>
      </c>
      <c r="B113">
        <v>0</v>
      </c>
      <c r="C113">
        <v>0</v>
      </c>
      <c r="D113" t="s">
        <v>297</v>
      </c>
      <c r="E113" s="21">
        <v>28</v>
      </c>
      <c r="F113" s="32">
        <v>45482.2440972222</v>
      </c>
      <c r="G113" t="s">
        <v>298</v>
      </c>
      <c r="H113">
        <v>4.402065</v>
      </c>
      <c r="I113">
        <v>4.402065</v>
      </c>
      <c r="J113">
        <v>-0.36833</v>
      </c>
      <c r="K113">
        <v>342.6875</v>
      </c>
      <c r="L113">
        <v>348.4072</v>
      </c>
      <c r="M113">
        <v>354.4792</v>
      </c>
      <c r="N113">
        <v>48000</v>
      </c>
      <c r="O113">
        <v>-1</v>
      </c>
      <c r="P113">
        <v>136963</v>
      </c>
      <c r="Q113">
        <v>48000</v>
      </c>
      <c r="R113">
        <v>0</v>
      </c>
      <c r="S113">
        <v>0.3878924</v>
      </c>
      <c r="T113">
        <v>-30.15723</v>
      </c>
      <c r="U113">
        <v>-87.01077</v>
      </c>
      <c r="V113">
        <v>-27.80828</v>
      </c>
      <c r="W113">
        <v>291.2619</v>
      </c>
      <c r="X113">
        <v>41.29266</v>
      </c>
      <c r="Y113">
        <v>0.3928571</v>
      </c>
      <c r="Z113">
        <v>-30.38323</v>
      </c>
      <c r="AA113">
        <v>-86.88013</v>
      </c>
      <c r="AB113">
        <v>-28.17661</v>
      </c>
      <c r="AC113">
        <v>176.8992</v>
      </c>
      <c r="AD113">
        <v>39.3023</v>
      </c>
      <c r="AE113">
        <v>38</v>
      </c>
      <c r="AF113">
        <v>24</v>
      </c>
      <c r="AG113">
        <v>220</v>
      </c>
      <c r="AH113" t="s">
        <v>299</v>
      </c>
      <c r="AI113" t="s">
        <v>536</v>
      </c>
      <c r="AJ113">
        <v>8.38590255569879</v>
      </c>
      <c r="AK113" t="b">
        <v>1</v>
      </c>
    </row>
    <row r="114" spans="1:13">
      <c r="A114" s="26">
        <v>45482.2443402778</v>
      </c>
      <c r="B114">
        <v>0</v>
      </c>
      <c r="C114">
        <v>0</v>
      </c>
      <c r="D114" t="s">
        <v>479</v>
      </c>
      <c r="E114" s="21">
        <v>29</v>
      </c>
      <c r="F114" s="32">
        <v>45482.244212963</v>
      </c>
      <c r="G114" t="s">
        <v>480</v>
      </c>
      <c r="H114">
        <v>4.494796</v>
      </c>
      <c r="I114">
        <v>-0.2721233</v>
      </c>
      <c r="J114">
        <v>220</v>
      </c>
      <c r="K114" t="s">
        <v>299</v>
      </c>
      <c r="L114" t="s">
        <v>537</v>
      </c>
      <c r="M114">
        <v>8.5617786962483</v>
      </c>
    </row>
    <row r="115" spans="1:37">
      <c r="A115" s="26">
        <v>45482.2443402778</v>
      </c>
      <c r="B115">
        <v>0</v>
      </c>
      <c r="C115">
        <v>0</v>
      </c>
      <c r="D115" t="s">
        <v>297</v>
      </c>
      <c r="E115" s="21">
        <v>29</v>
      </c>
      <c r="F115" s="32">
        <v>45482.244212963</v>
      </c>
      <c r="G115" t="s">
        <v>298</v>
      </c>
      <c r="H115">
        <v>4.494796</v>
      </c>
      <c r="I115">
        <v>4.494796</v>
      </c>
      <c r="J115">
        <v>-0.2721233</v>
      </c>
      <c r="K115">
        <v>288.9583</v>
      </c>
      <c r="L115">
        <v>293.1138</v>
      </c>
      <c r="M115">
        <v>296.7292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0.3775281</v>
      </c>
      <c r="T115">
        <v>-30.3505</v>
      </c>
      <c r="U115">
        <v>-77.57137</v>
      </c>
      <c r="V115">
        <v>-27.90449</v>
      </c>
      <c r="W115">
        <v>178.0001</v>
      </c>
      <c r="X115">
        <v>41.13548</v>
      </c>
      <c r="Y115">
        <v>0.3928571</v>
      </c>
      <c r="Z115">
        <v>-30.38323</v>
      </c>
      <c r="AA115">
        <v>-86.88013</v>
      </c>
      <c r="AB115">
        <v>-28.17661</v>
      </c>
      <c r="AC115">
        <v>177.1601</v>
      </c>
      <c r="AD115">
        <v>39.3023</v>
      </c>
      <c r="AE115">
        <v>38</v>
      </c>
      <c r="AF115">
        <v>24</v>
      </c>
      <c r="AG115">
        <v>220</v>
      </c>
      <c r="AH115" t="s">
        <v>299</v>
      </c>
      <c r="AI115" t="s">
        <v>537</v>
      </c>
      <c r="AJ115">
        <v>8.5617786962483</v>
      </c>
      <c r="AK115" t="b">
        <v>1</v>
      </c>
    </row>
    <row r="116" spans="1:13">
      <c r="A116" s="26">
        <v>45482.2444560185</v>
      </c>
      <c r="B116">
        <v>0</v>
      </c>
      <c r="C116">
        <v>0</v>
      </c>
      <c r="D116" t="s">
        <v>479</v>
      </c>
      <c r="E116" s="21">
        <v>29</v>
      </c>
      <c r="F116" s="32">
        <v>45482.2443287037</v>
      </c>
      <c r="G116" t="s">
        <v>298</v>
      </c>
      <c r="H116">
        <v>4.498758</v>
      </c>
      <c r="I116">
        <v>-0.4204254</v>
      </c>
      <c r="J116">
        <v>220</v>
      </c>
      <c r="K116" t="s">
        <v>299</v>
      </c>
      <c r="L116" t="s">
        <v>538</v>
      </c>
      <c r="M116">
        <v>8.79846845355273</v>
      </c>
    </row>
    <row r="117" spans="1:37">
      <c r="A117" s="26">
        <v>45482.2444675926</v>
      </c>
      <c r="B117">
        <v>0</v>
      </c>
      <c r="C117">
        <v>0</v>
      </c>
      <c r="D117" t="s">
        <v>297</v>
      </c>
      <c r="E117" s="21">
        <v>29</v>
      </c>
      <c r="F117" s="32">
        <v>45482.2443287037</v>
      </c>
      <c r="G117" t="s">
        <v>298</v>
      </c>
      <c r="H117">
        <v>4.498758</v>
      </c>
      <c r="I117">
        <v>4.498758</v>
      </c>
      <c r="J117">
        <v>-0.4204254</v>
      </c>
      <c r="K117">
        <v>324.4583</v>
      </c>
      <c r="L117">
        <v>343.6017</v>
      </c>
      <c r="M117">
        <v>366.875</v>
      </c>
      <c r="N117">
        <v>48250.35</v>
      </c>
      <c r="O117">
        <v>-1</v>
      </c>
      <c r="P117">
        <v>136963</v>
      </c>
      <c r="Q117">
        <v>48000</v>
      </c>
      <c r="R117">
        <v>1</v>
      </c>
      <c r="S117">
        <v>0.3865168</v>
      </c>
      <c r="T117">
        <v>-30.11251</v>
      </c>
      <c r="U117">
        <v>-84.93275</v>
      </c>
      <c r="V117">
        <v>-27.75619</v>
      </c>
      <c r="W117">
        <v>290.0136</v>
      </c>
      <c r="X117">
        <v>41.05343</v>
      </c>
      <c r="Y117">
        <v>0.3928571</v>
      </c>
      <c r="Z117">
        <v>-30.38323</v>
      </c>
      <c r="AA117">
        <v>-86.88013</v>
      </c>
      <c r="AB117">
        <v>-28.17661</v>
      </c>
      <c r="AC117">
        <v>175.2001</v>
      </c>
      <c r="AD117">
        <v>39.3023</v>
      </c>
      <c r="AE117">
        <v>38</v>
      </c>
      <c r="AF117">
        <v>24</v>
      </c>
      <c r="AG117">
        <v>220</v>
      </c>
      <c r="AH117" t="s">
        <v>299</v>
      </c>
      <c r="AI117" t="s">
        <v>538</v>
      </c>
      <c r="AJ117">
        <v>8.79846845355273</v>
      </c>
      <c r="AK117" t="b">
        <v>1</v>
      </c>
    </row>
    <row r="118" spans="1:13">
      <c r="A118" s="26">
        <v>45482.2445717593</v>
      </c>
      <c r="B118">
        <v>0</v>
      </c>
      <c r="C118">
        <v>0</v>
      </c>
      <c r="D118" t="s">
        <v>479</v>
      </c>
      <c r="E118" s="21">
        <v>30</v>
      </c>
      <c r="F118" s="32">
        <v>45482.2444444444</v>
      </c>
      <c r="G118" t="s">
        <v>480</v>
      </c>
      <c r="H118">
        <v>4.504955</v>
      </c>
      <c r="I118">
        <v>-0.1348438</v>
      </c>
      <c r="J118">
        <v>220</v>
      </c>
      <c r="K118" t="s">
        <v>299</v>
      </c>
      <c r="L118" t="s">
        <v>539</v>
      </c>
      <c r="M118">
        <v>8.74580494779268</v>
      </c>
    </row>
    <row r="119" spans="1:37">
      <c r="A119" s="26">
        <v>45482.2445717593</v>
      </c>
      <c r="B119">
        <v>0</v>
      </c>
      <c r="C119">
        <v>0</v>
      </c>
      <c r="D119" t="s">
        <v>297</v>
      </c>
      <c r="E119" s="21">
        <v>30</v>
      </c>
      <c r="F119" s="32">
        <v>45482.2444444444</v>
      </c>
      <c r="G119" t="s">
        <v>298</v>
      </c>
      <c r="H119">
        <v>4.504955</v>
      </c>
      <c r="I119">
        <v>4.504955</v>
      </c>
      <c r="J119">
        <v>-0.1348438</v>
      </c>
      <c r="K119">
        <v>287.0833</v>
      </c>
      <c r="L119">
        <v>292.6513</v>
      </c>
      <c r="M119">
        <v>296.7917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0.3856502</v>
      </c>
      <c r="T119">
        <v>-30.38664</v>
      </c>
      <c r="U119">
        <v>-82.78136</v>
      </c>
      <c r="V119">
        <v>-28.04177</v>
      </c>
      <c r="W119">
        <v>177.3201</v>
      </c>
      <c r="X119">
        <v>41.19349</v>
      </c>
      <c r="Y119">
        <v>0.3928571</v>
      </c>
      <c r="Z119">
        <v>-30.38323</v>
      </c>
      <c r="AA119">
        <v>-86.88013</v>
      </c>
      <c r="AB119">
        <v>-28.17661</v>
      </c>
      <c r="AC119">
        <v>177.1601</v>
      </c>
      <c r="AD119">
        <v>39.3023</v>
      </c>
      <c r="AE119">
        <v>38</v>
      </c>
      <c r="AF119">
        <v>24</v>
      </c>
      <c r="AG119">
        <v>220</v>
      </c>
      <c r="AH119" t="s">
        <v>299</v>
      </c>
      <c r="AI119" t="s">
        <v>539</v>
      </c>
      <c r="AJ119">
        <v>8.74580494779268</v>
      </c>
      <c r="AK119" t="b">
        <v>1</v>
      </c>
    </row>
    <row r="120" spans="1:13">
      <c r="A120" s="26">
        <v>45482.2446875</v>
      </c>
      <c r="B120">
        <v>0</v>
      </c>
      <c r="C120">
        <v>0</v>
      </c>
      <c r="D120" t="s">
        <v>479</v>
      </c>
      <c r="E120" s="21">
        <v>30</v>
      </c>
      <c r="F120" s="32">
        <v>45482.2445601852</v>
      </c>
      <c r="G120" t="s">
        <v>298</v>
      </c>
      <c r="H120">
        <v>4.461456</v>
      </c>
      <c r="I120">
        <v>-0.4330559</v>
      </c>
      <c r="J120">
        <v>220</v>
      </c>
      <c r="K120" t="s">
        <v>299</v>
      </c>
      <c r="L120" t="s">
        <v>540</v>
      </c>
      <c r="M120">
        <v>7.93888924549228</v>
      </c>
    </row>
    <row r="121" spans="1:37">
      <c r="A121" s="26">
        <v>45482.2446875</v>
      </c>
      <c r="B121">
        <v>0</v>
      </c>
      <c r="C121">
        <v>0</v>
      </c>
      <c r="D121" t="s">
        <v>297</v>
      </c>
      <c r="E121" s="21">
        <v>30</v>
      </c>
      <c r="F121" s="32">
        <v>45482.2445601852</v>
      </c>
      <c r="G121" t="s">
        <v>298</v>
      </c>
      <c r="H121">
        <v>4.461456</v>
      </c>
      <c r="I121">
        <v>4.461456</v>
      </c>
      <c r="J121">
        <v>-0.4330559</v>
      </c>
      <c r="K121">
        <v>283.4375</v>
      </c>
      <c r="L121">
        <v>289.167</v>
      </c>
      <c r="M121">
        <v>292.875</v>
      </c>
      <c r="N121">
        <v>48000</v>
      </c>
      <c r="O121">
        <v>-1</v>
      </c>
      <c r="P121">
        <v>136963</v>
      </c>
      <c r="Q121">
        <v>48000</v>
      </c>
      <c r="R121">
        <v>0</v>
      </c>
      <c r="S121">
        <v>0.3865168</v>
      </c>
      <c r="T121">
        <v>-30.10814</v>
      </c>
      <c r="U121">
        <v>-85.45891</v>
      </c>
      <c r="V121">
        <v>-27.74356</v>
      </c>
      <c r="W121">
        <v>290.8163</v>
      </c>
      <c r="X121">
        <v>41.07129</v>
      </c>
      <c r="Y121">
        <v>0.3928571</v>
      </c>
      <c r="Z121">
        <v>-30.38323</v>
      </c>
      <c r="AA121">
        <v>-86.88013</v>
      </c>
      <c r="AB121">
        <v>-28.17661</v>
      </c>
      <c r="AC121">
        <v>178.6747</v>
      </c>
      <c r="AD121">
        <v>39.3023</v>
      </c>
      <c r="AE121">
        <v>38</v>
      </c>
      <c r="AF121">
        <v>24</v>
      </c>
      <c r="AG121">
        <v>220</v>
      </c>
      <c r="AH121" t="s">
        <v>299</v>
      </c>
      <c r="AI121" t="s">
        <v>540</v>
      </c>
      <c r="AJ121">
        <v>7.93888924549228</v>
      </c>
      <c r="AK121" t="b">
        <v>1</v>
      </c>
    </row>
    <row r="122" spans="1:13">
      <c r="A122" s="26">
        <v>45482.2448032407</v>
      </c>
      <c r="B122">
        <v>0</v>
      </c>
      <c r="C122">
        <v>0</v>
      </c>
      <c r="D122" t="s">
        <v>479</v>
      </c>
      <c r="E122" s="21">
        <v>31</v>
      </c>
      <c r="F122" s="32">
        <v>45482.2446759259</v>
      </c>
      <c r="G122" t="s">
        <v>480</v>
      </c>
      <c r="H122">
        <v>4.452909</v>
      </c>
      <c r="I122">
        <v>-0.1616344</v>
      </c>
      <c r="J122">
        <v>220</v>
      </c>
      <c r="K122" t="s">
        <v>299</v>
      </c>
      <c r="L122" t="s">
        <v>541</v>
      </c>
      <c r="M122">
        <v>8.7423956584475</v>
      </c>
    </row>
    <row r="123" spans="1:37">
      <c r="A123" s="26">
        <v>45482.2448032407</v>
      </c>
      <c r="B123">
        <v>0</v>
      </c>
      <c r="C123">
        <v>0</v>
      </c>
      <c r="D123" t="s">
        <v>297</v>
      </c>
      <c r="E123" s="21">
        <v>31</v>
      </c>
      <c r="F123" s="32">
        <v>45482.2446759259</v>
      </c>
      <c r="G123" t="s">
        <v>298</v>
      </c>
      <c r="H123">
        <v>4.452909</v>
      </c>
      <c r="I123">
        <v>4.452909</v>
      </c>
      <c r="J123">
        <v>-0.1616344</v>
      </c>
      <c r="K123">
        <v>290.8958</v>
      </c>
      <c r="L123">
        <v>294.4319</v>
      </c>
      <c r="M123">
        <v>299.375</v>
      </c>
      <c r="N123">
        <v>48000</v>
      </c>
      <c r="O123">
        <v>-1</v>
      </c>
      <c r="P123">
        <v>136963</v>
      </c>
      <c r="Q123">
        <v>48000</v>
      </c>
      <c r="R123">
        <v>0</v>
      </c>
      <c r="S123">
        <v>0.3856502</v>
      </c>
      <c r="T123">
        <v>-30.37593</v>
      </c>
      <c r="U123">
        <v>-82.9166</v>
      </c>
      <c r="V123">
        <v>-28.01498</v>
      </c>
      <c r="W123">
        <v>290.5739</v>
      </c>
      <c r="X123">
        <v>40.90557</v>
      </c>
      <c r="Y123">
        <v>0.3928571</v>
      </c>
      <c r="Z123">
        <v>-30.38323</v>
      </c>
      <c r="AA123">
        <v>-86.88013</v>
      </c>
      <c r="AB123">
        <v>-28.17661</v>
      </c>
      <c r="AC123">
        <v>177.3684</v>
      </c>
      <c r="AD123">
        <v>39.3023</v>
      </c>
      <c r="AE123">
        <v>38</v>
      </c>
      <c r="AF123">
        <v>24</v>
      </c>
      <c r="AG123">
        <v>220</v>
      </c>
      <c r="AH123" t="s">
        <v>299</v>
      </c>
      <c r="AI123" t="s">
        <v>541</v>
      </c>
      <c r="AJ123">
        <v>8.7423956584475</v>
      </c>
      <c r="AK123" t="b">
        <v>1</v>
      </c>
    </row>
    <row r="124" spans="1:13">
      <c r="A124" s="26">
        <v>45482.2449189815</v>
      </c>
      <c r="B124">
        <v>0</v>
      </c>
      <c r="C124">
        <v>0</v>
      </c>
      <c r="D124" t="s">
        <v>479</v>
      </c>
      <c r="E124" s="21">
        <v>31</v>
      </c>
      <c r="F124" s="32">
        <v>45482.2447916667</v>
      </c>
      <c r="G124" t="s">
        <v>298</v>
      </c>
      <c r="H124">
        <v>4.437627</v>
      </c>
      <c r="I124">
        <v>-0.436903</v>
      </c>
      <c r="J124">
        <v>220</v>
      </c>
      <c r="K124" t="s">
        <v>299</v>
      </c>
      <c r="L124" t="s">
        <v>542</v>
      </c>
      <c r="M124">
        <v>8.41758416012886</v>
      </c>
    </row>
    <row r="125" spans="1:37">
      <c r="A125" s="26">
        <v>45482.2449189815</v>
      </c>
      <c r="B125">
        <v>0</v>
      </c>
      <c r="C125">
        <v>0</v>
      </c>
      <c r="D125" t="s">
        <v>297</v>
      </c>
      <c r="E125" s="21">
        <v>31</v>
      </c>
      <c r="F125" s="32">
        <v>45482.2447916667</v>
      </c>
      <c r="G125" t="s">
        <v>298</v>
      </c>
      <c r="H125">
        <v>4.437627</v>
      </c>
      <c r="I125">
        <v>4.437627</v>
      </c>
      <c r="J125">
        <v>-0.436903</v>
      </c>
      <c r="K125">
        <v>303.7083</v>
      </c>
      <c r="L125">
        <v>320.2308</v>
      </c>
      <c r="M125">
        <v>330.0417</v>
      </c>
      <c r="N125">
        <v>47779.3</v>
      </c>
      <c r="O125">
        <v>-1</v>
      </c>
      <c r="P125">
        <v>136963</v>
      </c>
      <c r="Q125">
        <v>48000</v>
      </c>
      <c r="R125">
        <v>0</v>
      </c>
      <c r="S125">
        <v>0.3887641</v>
      </c>
      <c r="T125">
        <v>-30.08329</v>
      </c>
      <c r="U125">
        <v>-85.28633</v>
      </c>
      <c r="V125">
        <v>-27.73971</v>
      </c>
      <c r="W125">
        <v>292.6916</v>
      </c>
      <c r="X125">
        <v>41.32364</v>
      </c>
      <c r="Y125">
        <v>0.3928571</v>
      </c>
      <c r="Z125">
        <v>-30.38323</v>
      </c>
      <c r="AA125">
        <v>-86.88013</v>
      </c>
      <c r="AB125">
        <v>-28.17661</v>
      </c>
      <c r="AC125">
        <v>176.8992</v>
      </c>
      <c r="AD125">
        <v>39.3023</v>
      </c>
      <c r="AE125">
        <v>38</v>
      </c>
      <c r="AF125">
        <v>24</v>
      </c>
      <c r="AG125">
        <v>220</v>
      </c>
      <c r="AH125" t="s">
        <v>299</v>
      </c>
      <c r="AI125" t="s">
        <v>542</v>
      </c>
      <c r="AJ125">
        <v>8.41758416012886</v>
      </c>
      <c r="AK125" t="b">
        <v>1</v>
      </c>
    </row>
    <row r="126" spans="1:13">
      <c r="A126" s="26">
        <v>45482.2450347222</v>
      </c>
      <c r="B126">
        <v>0</v>
      </c>
      <c r="C126">
        <v>0</v>
      </c>
      <c r="D126" t="s">
        <v>479</v>
      </c>
      <c r="E126" s="21">
        <v>32</v>
      </c>
      <c r="F126" s="32">
        <v>45482.2449074074</v>
      </c>
      <c r="G126" t="s">
        <v>480</v>
      </c>
      <c r="H126">
        <v>4.448871</v>
      </c>
      <c r="I126">
        <v>-0.1790829</v>
      </c>
      <c r="J126">
        <v>220</v>
      </c>
      <c r="K126" t="s">
        <v>299</v>
      </c>
      <c r="L126" t="s">
        <v>543</v>
      </c>
      <c r="M126">
        <v>8.32375938342929</v>
      </c>
    </row>
    <row r="127" spans="1:37">
      <c r="A127" s="26">
        <v>45482.2450347222</v>
      </c>
      <c r="B127">
        <v>0</v>
      </c>
      <c r="C127">
        <v>0</v>
      </c>
      <c r="D127" t="s">
        <v>297</v>
      </c>
      <c r="E127" s="21">
        <v>32</v>
      </c>
      <c r="F127" s="32">
        <v>45482.2449074074</v>
      </c>
      <c r="G127" t="s">
        <v>298</v>
      </c>
      <c r="H127">
        <v>4.448871</v>
      </c>
      <c r="I127">
        <v>4.448871</v>
      </c>
      <c r="J127">
        <v>-0.1790829</v>
      </c>
      <c r="K127">
        <v>284.5417</v>
      </c>
      <c r="L127">
        <v>291.1642</v>
      </c>
      <c r="M127">
        <v>301.0625</v>
      </c>
      <c r="N127">
        <v>48000</v>
      </c>
      <c r="O127">
        <v>-1</v>
      </c>
      <c r="P127">
        <v>136963</v>
      </c>
      <c r="Q127">
        <v>48000</v>
      </c>
      <c r="R127">
        <v>0</v>
      </c>
      <c r="S127">
        <v>0.3878924</v>
      </c>
      <c r="T127">
        <v>-30.35297</v>
      </c>
      <c r="U127">
        <v>-86.08055</v>
      </c>
      <c r="V127">
        <v>-27.99753</v>
      </c>
      <c r="W127">
        <v>290.9815</v>
      </c>
      <c r="X127">
        <v>41.10123</v>
      </c>
      <c r="Y127">
        <v>0.3928571</v>
      </c>
      <c r="Z127">
        <v>-30.38323</v>
      </c>
      <c r="AA127">
        <v>-86.88013</v>
      </c>
      <c r="AB127">
        <v>-28.17661</v>
      </c>
      <c r="AC127">
        <v>109.1571</v>
      </c>
      <c r="AD127">
        <v>39.3023</v>
      </c>
      <c r="AE127">
        <v>38</v>
      </c>
      <c r="AF127">
        <v>24</v>
      </c>
      <c r="AG127">
        <v>220</v>
      </c>
      <c r="AH127" t="s">
        <v>299</v>
      </c>
      <c r="AI127" t="s">
        <v>543</v>
      </c>
      <c r="AJ127">
        <v>8.32375938342929</v>
      </c>
      <c r="AK127" t="b">
        <v>1</v>
      </c>
    </row>
    <row r="128" spans="1:13">
      <c r="A128" s="26">
        <v>45482.245150463</v>
      </c>
      <c r="B128">
        <v>0</v>
      </c>
      <c r="C128">
        <v>0</v>
      </c>
      <c r="D128" t="s">
        <v>479</v>
      </c>
      <c r="E128" s="21">
        <v>32</v>
      </c>
      <c r="F128" s="32">
        <v>45482.2450231481</v>
      </c>
      <c r="G128" t="s">
        <v>298</v>
      </c>
      <c r="H128">
        <v>4.429004</v>
      </c>
      <c r="I128">
        <v>-0.4535503</v>
      </c>
      <c r="J128">
        <v>220</v>
      </c>
      <c r="K128" t="s">
        <v>299</v>
      </c>
      <c r="L128" t="s">
        <v>544</v>
      </c>
      <c r="M128">
        <v>7.70038742599867</v>
      </c>
    </row>
    <row r="129" spans="1:37">
      <c r="A129" s="26">
        <v>45482.245150463</v>
      </c>
      <c r="B129">
        <v>0</v>
      </c>
      <c r="C129">
        <v>0</v>
      </c>
      <c r="D129" t="s">
        <v>297</v>
      </c>
      <c r="E129" s="21">
        <v>32</v>
      </c>
      <c r="F129" s="32">
        <v>45482.2450231481</v>
      </c>
      <c r="G129" t="s">
        <v>298</v>
      </c>
      <c r="H129">
        <v>4.429004</v>
      </c>
      <c r="I129">
        <v>4.429004</v>
      </c>
      <c r="J129">
        <v>-0.4535503</v>
      </c>
      <c r="K129">
        <v>326.5833</v>
      </c>
      <c r="L129">
        <v>339.382</v>
      </c>
      <c r="M129">
        <v>352.3125</v>
      </c>
      <c r="N129">
        <v>48230.3</v>
      </c>
      <c r="O129">
        <v>-1</v>
      </c>
      <c r="P129">
        <v>136963</v>
      </c>
      <c r="Q129">
        <v>48000</v>
      </c>
      <c r="R129">
        <v>0</v>
      </c>
      <c r="S129">
        <v>0.3856502</v>
      </c>
      <c r="T129">
        <v>-30.10382</v>
      </c>
      <c r="U129">
        <v>-85.20477</v>
      </c>
      <c r="V129">
        <v>-27.72306</v>
      </c>
      <c r="W129">
        <v>292.0109</v>
      </c>
      <c r="X129">
        <v>41.22486</v>
      </c>
      <c r="Y129">
        <v>0.3928571</v>
      </c>
      <c r="Z129">
        <v>-30.38323</v>
      </c>
      <c r="AA129">
        <v>-86.88013</v>
      </c>
      <c r="AB129">
        <v>-28.17661</v>
      </c>
      <c r="AC129">
        <v>177.6384</v>
      </c>
      <c r="AD129">
        <v>39.3023</v>
      </c>
      <c r="AE129">
        <v>38</v>
      </c>
      <c r="AF129">
        <v>24</v>
      </c>
      <c r="AG129">
        <v>220</v>
      </c>
      <c r="AH129" t="s">
        <v>299</v>
      </c>
      <c r="AI129" t="s">
        <v>544</v>
      </c>
      <c r="AJ129">
        <v>7.70038742599867</v>
      </c>
      <c r="AK129" t="b">
        <v>1</v>
      </c>
    </row>
    <row r="130" spans="1:13">
      <c r="A130" s="26">
        <v>45482.2452662037</v>
      </c>
      <c r="B130">
        <v>0</v>
      </c>
      <c r="C130">
        <v>0</v>
      </c>
      <c r="D130" t="s">
        <v>479</v>
      </c>
      <c r="E130" s="21">
        <v>33</v>
      </c>
      <c r="F130" s="32">
        <v>45482.2451388889</v>
      </c>
      <c r="G130" t="s">
        <v>480</v>
      </c>
      <c r="H130">
        <v>4.488344</v>
      </c>
      <c r="I130">
        <v>-0.15979</v>
      </c>
      <c r="J130">
        <v>220</v>
      </c>
      <c r="K130" t="s">
        <v>299</v>
      </c>
      <c r="L130" t="s">
        <v>545</v>
      </c>
      <c r="M130">
        <v>8.69269075527464</v>
      </c>
    </row>
    <row r="131" spans="1:37">
      <c r="A131" s="26">
        <v>45482.2452662037</v>
      </c>
      <c r="B131">
        <v>0</v>
      </c>
      <c r="C131">
        <v>0</v>
      </c>
      <c r="D131" t="s">
        <v>297</v>
      </c>
      <c r="E131" s="21">
        <v>33</v>
      </c>
      <c r="F131" s="32">
        <v>45482.2451388889</v>
      </c>
      <c r="G131" t="s">
        <v>298</v>
      </c>
      <c r="H131">
        <v>4.488344</v>
      </c>
      <c r="I131">
        <v>4.488344</v>
      </c>
      <c r="J131">
        <v>-0.15979</v>
      </c>
      <c r="K131">
        <v>291.125</v>
      </c>
      <c r="L131">
        <v>295.1748</v>
      </c>
      <c r="M131">
        <v>299.5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0.3887641</v>
      </c>
      <c r="T131">
        <v>-30.35192</v>
      </c>
      <c r="U131">
        <v>-87.9815</v>
      </c>
      <c r="V131">
        <v>-28.01682</v>
      </c>
      <c r="W131">
        <v>179.4644</v>
      </c>
      <c r="X131">
        <v>41.20634</v>
      </c>
      <c r="Y131">
        <v>0.3928571</v>
      </c>
      <c r="Z131">
        <v>-30.38323</v>
      </c>
      <c r="AA131">
        <v>-86.88013</v>
      </c>
      <c r="AB131">
        <v>-28.17661</v>
      </c>
      <c r="AC131">
        <v>179.1601</v>
      </c>
      <c r="AD131">
        <v>39.3023</v>
      </c>
      <c r="AE131">
        <v>38</v>
      </c>
      <c r="AF131">
        <v>24</v>
      </c>
      <c r="AG131">
        <v>220</v>
      </c>
      <c r="AH131" t="s">
        <v>299</v>
      </c>
      <c r="AI131" t="s">
        <v>545</v>
      </c>
      <c r="AJ131">
        <v>8.69269075527464</v>
      </c>
      <c r="AK131" t="b">
        <v>1</v>
      </c>
    </row>
    <row r="132" spans="1:13">
      <c r="A132" s="26">
        <v>45482.2453819444</v>
      </c>
      <c r="B132">
        <v>0</v>
      </c>
      <c r="C132">
        <v>0</v>
      </c>
      <c r="D132" t="s">
        <v>479</v>
      </c>
      <c r="E132" s="21">
        <v>33</v>
      </c>
      <c r="F132" s="32">
        <v>45482.2452546296</v>
      </c>
      <c r="G132" t="s">
        <v>298</v>
      </c>
      <c r="H132">
        <v>4.50519</v>
      </c>
      <c r="I132">
        <v>-0.4243546</v>
      </c>
      <c r="J132">
        <v>220</v>
      </c>
      <c r="K132" t="s">
        <v>299</v>
      </c>
      <c r="L132" t="s">
        <v>546</v>
      </c>
      <c r="M132">
        <v>8.59434705731807</v>
      </c>
    </row>
    <row r="133" spans="1:37">
      <c r="A133" s="26">
        <v>45482.2453819444</v>
      </c>
      <c r="B133">
        <v>0</v>
      </c>
      <c r="C133">
        <v>0</v>
      </c>
      <c r="D133" t="s">
        <v>297</v>
      </c>
      <c r="E133" s="21">
        <v>33</v>
      </c>
      <c r="F133" s="32">
        <v>45482.2452546296</v>
      </c>
      <c r="G133" t="s">
        <v>298</v>
      </c>
      <c r="H133">
        <v>4.50519</v>
      </c>
      <c r="I133">
        <v>4.50519</v>
      </c>
      <c r="J133">
        <v>-0.4243546</v>
      </c>
      <c r="K133">
        <v>292.0208</v>
      </c>
      <c r="L133">
        <v>297.7855</v>
      </c>
      <c r="M133">
        <v>302.3958</v>
      </c>
      <c r="N133">
        <v>48000</v>
      </c>
      <c r="O133">
        <v>-1</v>
      </c>
      <c r="P133">
        <v>136963</v>
      </c>
      <c r="Q133">
        <v>48000</v>
      </c>
      <c r="R133">
        <v>0</v>
      </c>
      <c r="S133">
        <v>0.3856502</v>
      </c>
      <c r="T133">
        <v>-30.11934</v>
      </c>
      <c r="U133">
        <v>-82.33508</v>
      </c>
      <c r="V133">
        <v>-27.75226</v>
      </c>
      <c r="W133">
        <v>178.338</v>
      </c>
      <c r="X133">
        <v>41.09812</v>
      </c>
      <c r="Y133">
        <v>0.3928571</v>
      </c>
      <c r="Z133">
        <v>-30.38323</v>
      </c>
      <c r="AA133">
        <v>-86.88013</v>
      </c>
      <c r="AB133">
        <v>-28.17661</v>
      </c>
      <c r="AC133">
        <v>179.1674</v>
      </c>
      <c r="AD133">
        <v>39.3023</v>
      </c>
      <c r="AE133">
        <v>38</v>
      </c>
      <c r="AF133">
        <v>24</v>
      </c>
      <c r="AG133">
        <v>220</v>
      </c>
      <c r="AH133" t="s">
        <v>299</v>
      </c>
      <c r="AI133" t="s">
        <v>546</v>
      </c>
      <c r="AJ133">
        <v>8.59434705731807</v>
      </c>
      <c r="AK133" t="b">
        <v>1</v>
      </c>
    </row>
    <row r="134" spans="1:13">
      <c r="A134" s="26">
        <v>45482.2454976852</v>
      </c>
      <c r="B134">
        <v>0</v>
      </c>
      <c r="C134">
        <v>0</v>
      </c>
      <c r="D134" t="s">
        <v>479</v>
      </c>
      <c r="E134" s="21">
        <v>34</v>
      </c>
      <c r="F134" s="32">
        <v>45482.2453703704</v>
      </c>
      <c r="G134" t="s">
        <v>480</v>
      </c>
      <c r="H134">
        <v>4.463222</v>
      </c>
      <c r="I134">
        <v>-0.1417999</v>
      </c>
      <c r="J134">
        <v>220</v>
      </c>
      <c r="K134" t="s">
        <v>299</v>
      </c>
      <c r="L134" t="s">
        <v>547</v>
      </c>
      <c r="M134">
        <v>8.7844429848045</v>
      </c>
    </row>
    <row r="135" spans="1:37">
      <c r="A135" s="26">
        <v>45482.2454976852</v>
      </c>
      <c r="B135">
        <v>0</v>
      </c>
      <c r="C135">
        <v>0</v>
      </c>
      <c r="D135" t="s">
        <v>297</v>
      </c>
      <c r="E135" s="21">
        <v>34</v>
      </c>
      <c r="F135" s="32">
        <v>45482.2453703704</v>
      </c>
      <c r="G135" t="s">
        <v>298</v>
      </c>
      <c r="H135">
        <v>4.463222</v>
      </c>
      <c r="I135">
        <v>4.463222</v>
      </c>
      <c r="J135">
        <v>-0.1417999</v>
      </c>
      <c r="K135">
        <v>371.7292</v>
      </c>
      <c r="L135">
        <v>378.8623</v>
      </c>
      <c r="M135">
        <v>388.0833</v>
      </c>
      <c r="N135">
        <v>48000</v>
      </c>
      <c r="O135">
        <v>-1</v>
      </c>
      <c r="P135">
        <v>136963</v>
      </c>
      <c r="Q135">
        <v>48000</v>
      </c>
      <c r="R135">
        <v>0</v>
      </c>
      <c r="S135">
        <v>0.3865168</v>
      </c>
      <c r="T135">
        <v>-30.36969</v>
      </c>
      <c r="U135">
        <v>-84.05145</v>
      </c>
      <c r="V135">
        <v>-28.03481</v>
      </c>
      <c r="W135">
        <v>180.2801</v>
      </c>
      <c r="X135">
        <v>41.18321</v>
      </c>
      <c r="Y135">
        <v>0.3928571</v>
      </c>
      <c r="Z135">
        <v>-30.38323</v>
      </c>
      <c r="AA135">
        <v>-86.88013</v>
      </c>
      <c r="AB135">
        <v>-28.17661</v>
      </c>
      <c r="AC135">
        <v>178.7365</v>
      </c>
      <c r="AD135">
        <v>39.3023</v>
      </c>
      <c r="AE135">
        <v>38</v>
      </c>
      <c r="AF135">
        <v>24</v>
      </c>
      <c r="AG135">
        <v>220</v>
      </c>
      <c r="AH135" t="s">
        <v>299</v>
      </c>
      <c r="AI135" t="s">
        <v>547</v>
      </c>
      <c r="AJ135">
        <v>8.7844429848045</v>
      </c>
      <c r="AK135" t="b">
        <v>1</v>
      </c>
    </row>
    <row r="136" spans="1:13">
      <c r="A136" s="26">
        <v>45482.2456134259</v>
      </c>
      <c r="B136">
        <v>0</v>
      </c>
      <c r="C136">
        <v>0</v>
      </c>
      <c r="D136" t="s">
        <v>479</v>
      </c>
      <c r="E136" s="21">
        <v>34</v>
      </c>
      <c r="F136" s="32">
        <v>45482.2454861111</v>
      </c>
      <c r="G136" t="s">
        <v>298</v>
      </c>
      <c r="H136">
        <v>4.427444</v>
      </c>
      <c r="I136">
        <v>-0.4629669</v>
      </c>
      <c r="J136">
        <v>220</v>
      </c>
      <c r="K136" t="s">
        <v>299</v>
      </c>
      <c r="L136" t="s">
        <v>548</v>
      </c>
      <c r="M136">
        <v>7.92636276915089</v>
      </c>
    </row>
    <row r="137" spans="1:37">
      <c r="A137" s="26">
        <v>45482.2456134259</v>
      </c>
      <c r="B137">
        <v>0</v>
      </c>
      <c r="C137">
        <v>0</v>
      </c>
      <c r="D137" t="s">
        <v>297</v>
      </c>
      <c r="E137" s="21">
        <v>34</v>
      </c>
      <c r="F137" s="32">
        <v>45482.2454861111</v>
      </c>
      <c r="G137" t="s">
        <v>298</v>
      </c>
      <c r="H137">
        <v>4.427444</v>
      </c>
      <c r="I137">
        <v>4.427444</v>
      </c>
      <c r="J137">
        <v>-0.4629669</v>
      </c>
      <c r="K137">
        <v>288.0208</v>
      </c>
      <c r="L137">
        <v>293.1477</v>
      </c>
      <c r="M137">
        <v>297.625</v>
      </c>
      <c r="N137">
        <v>48000</v>
      </c>
      <c r="O137">
        <v>-1</v>
      </c>
      <c r="P137">
        <v>136963</v>
      </c>
      <c r="Q137">
        <v>48000</v>
      </c>
      <c r="R137">
        <v>0</v>
      </c>
      <c r="S137">
        <v>0.3856502</v>
      </c>
      <c r="T137">
        <v>-30.08384</v>
      </c>
      <c r="U137">
        <v>-83.80264</v>
      </c>
      <c r="V137">
        <v>-27.71365</v>
      </c>
      <c r="W137">
        <v>178.4678</v>
      </c>
      <c r="X137">
        <v>41.09053</v>
      </c>
      <c r="Y137">
        <v>0.3928571</v>
      </c>
      <c r="Z137">
        <v>-30.38323</v>
      </c>
      <c r="AA137">
        <v>-86.88013</v>
      </c>
      <c r="AB137">
        <v>-28.17661</v>
      </c>
      <c r="AC137">
        <v>178.2712</v>
      </c>
      <c r="AD137">
        <v>39.3023</v>
      </c>
      <c r="AE137">
        <v>38</v>
      </c>
      <c r="AF137">
        <v>24</v>
      </c>
      <c r="AG137">
        <v>220</v>
      </c>
      <c r="AH137" t="s">
        <v>299</v>
      </c>
      <c r="AI137" t="s">
        <v>548</v>
      </c>
      <c r="AJ137">
        <v>7.92636276915089</v>
      </c>
      <c r="AK137" t="b">
        <v>1</v>
      </c>
    </row>
    <row r="138" spans="1:13">
      <c r="A138" s="26">
        <v>45482.2457291667</v>
      </c>
      <c r="B138">
        <v>0</v>
      </c>
      <c r="C138">
        <v>0</v>
      </c>
      <c r="D138" t="s">
        <v>479</v>
      </c>
      <c r="E138" s="21">
        <v>35</v>
      </c>
      <c r="F138" s="32">
        <v>45482.2456018518</v>
      </c>
      <c r="G138" t="s">
        <v>480</v>
      </c>
      <c r="H138">
        <v>4.440463</v>
      </c>
      <c r="I138">
        <v>-0.1634541</v>
      </c>
      <c r="J138">
        <v>220</v>
      </c>
      <c r="K138" t="s">
        <v>299</v>
      </c>
      <c r="L138" t="s">
        <v>549</v>
      </c>
      <c r="M138">
        <v>8.34336616632697</v>
      </c>
    </row>
    <row r="139" spans="1:37">
      <c r="A139" s="26">
        <v>45482.2457291667</v>
      </c>
      <c r="B139">
        <v>0</v>
      </c>
      <c r="C139">
        <v>0</v>
      </c>
      <c r="D139" t="s">
        <v>297</v>
      </c>
      <c r="E139" s="21">
        <v>35</v>
      </c>
      <c r="F139" s="32">
        <v>45482.2456018518</v>
      </c>
      <c r="G139" t="s">
        <v>298</v>
      </c>
      <c r="H139">
        <v>4.440463</v>
      </c>
      <c r="I139">
        <v>4.440463</v>
      </c>
      <c r="J139">
        <v>-0.1634541</v>
      </c>
      <c r="K139">
        <v>284.3333</v>
      </c>
      <c r="L139">
        <v>310.867</v>
      </c>
      <c r="M139">
        <v>337.4583</v>
      </c>
      <c r="N139">
        <v>48488.41</v>
      </c>
      <c r="O139">
        <v>-1</v>
      </c>
      <c r="P139">
        <v>136963</v>
      </c>
      <c r="Q139">
        <v>48000</v>
      </c>
      <c r="R139">
        <v>1</v>
      </c>
      <c r="S139">
        <v>0.3878924</v>
      </c>
      <c r="T139">
        <v>-30.36917</v>
      </c>
      <c r="U139">
        <v>-86.33456</v>
      </c>
      <c r="V139">
        <v>-28.01316</v>
      </c>
      <c r="W139">
        <v>181.9496</v>
      </c>
      <c r="X139">
        <v>41.16109</v>
      </c>
      <c r="Y139">
        <v>0.3928571</v>
      </c>
      <c r="Z139">
        <v>-30.38323</v>
      </c>
      <c r="AA139">
        <v>-86.88013</v>
      </c>
      <c r="AB139">
        <v>-28.17661</v>
      </c>
      <c r="AC139">
        <v>109.0926</v>
      </c>
      <c r="AD139">
        <v>39.3023</v>
      </c>
      <c r="AE139">
        <v>38</v>
      </c>
      <c r="AF139">
        <v>24</v>
      </c>
      <c r="AG139">
        <v>220</v>
      </c>
      <c r="AH139" t="s">
        <v>299</v>
      </c>
      <c r="AI139" t="s">
        <v>549</v>
      </c>
      <c r="AJ139">
        <v>8.34336616632697</v>
      </c>
      <c r="AK139" t="b">
        <v>1</v>
      </c>
    </row>
    <row r="140" spans="1:13">
      <c r="A140" s="26">
        <v>45482.2458449074</v>
      </c>
      <c r="B140">
        <v>0</v>
      </c>
      <c r="C140">
        <v>0</v>
      </c>
      <c r="D140" t="s">
        <v>479</v>
      </c>
      <c r="E140" s="21">
        <v>35</v>
      </c>
      <c r="F140" s="32">
        <v>45482.2457175926</v>
      </c>
      <c r="G140" t="s">
        <v>298</v>
      </c>
      <c r="H140">
        <v>4.540257</v>
      </c>
      <c r="I140">
        <v>-0.3646984</v>
      </c>
      <c r="J140">
        <v>220</v>
      </c>
      <c r="K140" t="s">
        <v>299</v>
      </c>
      <c r="L140" t="s">
        <v>550</v>
      </c>
      <c r="M140">
        <v>8.87153383600986</v>
      </c>
    </row>
    <row r="141" spans="1:37">
      <c r="A141" s="26">
        <v>45482.2458449074</v>
      </c>
      <c r="B141">
        <v>0</v>
      </c>
      <c r="C141">
        <v>0</v>
      </c>
      <c r="D141" t="s">
        <v>297</v>
      </c>
      <c r="E141" s="21">
        <v>35</v>
      </c>
      <c r="F141" s="32">
        <v>45482.2457175926</v>
      </c>
      <c r="G141" t="s">
        <v>298</v>
      </c>
      <c r="H141">
        <v>4.540257</v>
      </c>
      <c r="I141">
        <v>4.540257</v>
      </c>
      <c r="J141">
        <v>-0.3646984</v>
      </c>
      <c r="K141">
        <v>293.0208</v>
      </c>
      <c r="L141">
        <v>296.81</v>
      </c>
      <c r="M141">
        <v>304.8333</v>
      </c>
      <c r="N141">
        <v>48000</v>
      </c>
      <c r="O141">
        <v>-1</v>
      </c>
      <c r="P141">
        <v>136963</v>
      </c>
      <c r="Q141">
        <v>48000</v>
      </c>
      <c r="R141">
        <v>0</v>
      </c>
      <c r="S141">
        <v>0.3887641</v>
      </c>
      <c r="T141">
        <v>-30.1234</v>
      </c>
      <c r="U141">
        <v>-88.43872</v>
      </c>
      <c r="V141">
        <v>-27.81192</v>
      </c>
      <c r="W141">
        <v>179.6384</v>
      </c>
      <c r="X141">
        <v>41.40677</v>
      </c>
      <c r="Y141">
        <v>0.3928571</v>
      </c>
      <c r="Z141">
        <v>-30.38323</v>
      </c>
      <c r="AA141">
        <v>-86.88013</v>
      </c>
      <c r="AB141">
        <v>-28.17661</v>
      </c>
      <c r="AC141">
        <v>178.6384</v>
      </c>
      <c r="AD141">
        <v>39.3023</v>
      </c>
      <c r="AE141">
        <v>38</v>
      </c>
      <c r="AF141">
        <v>24</v>
      </c>
      <c r="AG141">
        <v>220</v>
      </c>
      <c r="AH141" t="s">
        <v>299</v>
      </c>
      <c r="AI141" t="s">
        <v>550</v>
      </c>
      <c r="AJ141">
        <v>8.87153383600986</v>
      </c>
      <c r="AK141" t="b">
        <v>1</v>
      </c>
    </row>
    <row r="142" spans="1:13">
      <c r="A142" s="26">
        <v>45482.2459606481</v>
      </c>
      <c r="B142">
        <v>0</v>
      </c>
      <c r="C142">
        <v>0</v>
      </c>
      <c r="D142" t="s">
        <v>479</v>
      </c>
      <c r="E142" s="21">
        <v>36</v>
      </c>
      <c r="F142" s="32">
        <v>45482.2458333333</v>
      </c>
      <c r="G142" t="s">
        <v>480</v>
      </c>
      <c r="H142">
        <v>4.502358</v>
      </c>
      <c r="I142">
        <v>-0.1721058</v>
      </c>
      <c r="J142">
        <v>220</v>
      </c>
      <c r="K142" t="s">
        <v>299</v>
      </c>
      <c r="L142" t="s">
        <v>551</v>
      </c>
      <c r="M142">
        <v>7.19380089741612</v>
      </c>
    </row>
    <row r="143" spans="1:37">
      <c r="A143" s="26">
        <v>45482.2459606481</v>
      </c>
      <c r="B143">
        <v>0</v>
      </c>
      <c r="C143">
        <v>0</v>
      </c>
      <c r="D143" t="s">
        <v>297</v>
      </c>
      <c r="E143" s="21">
        <v>36</v>
      </c>
      <c r="F143" s="32">
        <v>45482.2458333333</v>
      </c>
      <c r="G143" t="s">
        <v>298</v>
      </c>
      <c r="H143">
        <v>4.502358</v>
      </c>
      <c r="I143">
        <v>4.502358</v>
      </c>
      <c r="J143">
        <v>-0.1721058</v>
      </c>
      <c r="K143">
        <v>283.0417</v>
      </c>
      <c r="L143">
        <v>288.4333</v>
      </c>
      <c r="M143">
        <v>293.375</v>
      </c>
      <c r="N143">
        <v>48000</v>
      </c>
      <c r="O143">
        <v>-1</v>
      </c>
      <c r="P143">
        <v>136963</v>
      </c>
      <c r="Q143">
        <v>48000</v>
      </c>
      <c r="R143">
        <v>0</v>
      </c>
      <c r="S143">
        <v>0.3878924</v>
      </c>
      <c r="T143">
        <v>-30.37072</v>
      </c>
      <c r="U143">
        <v>-84.9404</v>
      </c>
      <c r="V143">
        <v>-28.00451</v>
      </c>
      <c r="W143">
        <v>293.2011</v>
      </c>
      <c r="X143">
        <v>41.2006</v>
      </c>
      <c r="Y143">
        <v>0.3928571</v>
      </c>
      <c r="Z143">
        <v>-30.38323</v>
      </c>
      <c r="AA143">
        <v>-86.88013</v>
      </c>
      <c r="AB143">
        <v>-28.17661</v>
      </c>
      <c r="AC143">
        <v>107.359</v>
      </c>
      <c r="AD143">
        <v>39.3023</v>
      </c>
      <c r="AE143">
        <v>38</v>
      </c>
      <c r="AF143">
        <v>24</v>
      </c>
      <c r="AG143">
        <v>220</v>
      </c>
      <c r="AH143" t="s">
        <v>299</v>
      </c>
      <c r="AI143" t="s">
        <v>551</v>
      </c>
      <c r="AJ143">
        <v>7.19380089741612</v>
      </c>
      <c r="AK143" t="b">
        <v>1</v>
      </c>
    </row>
    <row r="144" spans="1:13">
      <c r="A144" s="26">
        <v>45482.2460763889</v>
      </c>
      <c r="B144">
        <v>0</v>
      </c>
      <c r="C144">
        <v>0</v>
      </c>
      <c r="D144" t="s">
        <v>479</v>
      </c>
      <c r="E144" s="21">
        <v>36</v>
      </c>
      <c r="F144" s="32">
        <v>45482.2459490741</v>
      </c>
      <c r="G144" t="s">
        <v>298</v>
      </c>
      <c r="H144">
        <v>4.520262</v>
      </c>
      <c r="I144">
        <v>-0.4373627</v>
      </c>
      <c r="J144">
        <v>220</v>
      </c>
      <c r="K144" t="s">
        <v>299</v>
      </c>
      <c r="L144" t="s">
        <v>552</v>
      </c>
      <c r="M144">
        <v>9.27543649278342</v>
      </c>
    </row>
    <row r="145" spans="1:37">
      <c r="A145" s="26">
        <v>45482.2460763889</v>
      </c>
      <c r="B145">
        <v>0</v>
      </c>
      <c r="C145">
        <v>0</v>
      </c>
      <c r="D145" t="s">
        <v>297</v>
      </c>
      <c r="E145" s="21">
        <v>36</v>
      </c>
      <c r="F145" s="32">
        <v>45482.2459490741</v>
      </c>
      <c r="G145" t="s">
        <v>298</v>
      </c>
      <c r="H145">
        <v>4.520262</v>
      </c>
      <c r="I145">
        <v>4.520262</v>
      </c>
      <c r="J145">
        <v>-0.4373627</v>
      </c>
      <c r="K145">
        <v>294.2708</v>
      </c>
      <c r="L145">
        <v>298.1042</v>
      </c>
      <c r="M145">
        <v>303.8958</v>
      </c>
      <c r="N145">
        <v>48000</v>
      </c>
      <c r="O145">
        <v>-1</v>
      </c>
      <c r="P145">
        <v>136963</v>
      </c>
      <c r="Q145">
        <v>48000</v>
      </c>
      <c r="R145">
        <v>0</v>
      </c>
      <c r="S145">
        <v>0.3887641</v>
      </c>
      <c r="T145">
        <v>-30.07454</v>
      </c>
      <c r="U145">
        <v>-87.75886</v>
      </c>
      <c r="V145">
        <v>-27.73925</v>
      </c>
      <c r="W145">
        <v>291.617</v>
      </c>
      <c r="X145">
        <v>41.14888</v>
      </c>
      <c r="Y145">
        <v>0.3928571</v>
      </c>
      <c r="Z145">
        <v>-30.38323</v>
      </c>
      <c r="AA145">
        <v>-86.88013</v>
      </c>
      <c r="AB145">
        <v>-28.17661</v>
      </c>
      <c r="AC145">
        <v>292.0094</v>
      </c>
      <c r="AD145">
        <v>39.3023</v>
      </c>
      <c r="AE145">
        <v>38</v>
      </c>
      <c r="AF145">
        <v>24</v>
      </c>
      <c r="AG145">
        <v>220</v>
      </c>
      <c r="AH145" t="s">
        <v>299</v>
      </c>
      <c r="AI145" t="s">
        <v>552</v>
      </c>
      <c r="AJ145">
        <v>9.27543649278342</v>
      </c>
      <c r="AK145" t="b">
        <v>1</v>
      </c>
    </row>
    <row r="146" spans="1:13">
      <c r="A146" s="26">
        <v>45482.2461921296</v>
      </c>
      <c r="B146">
        <v>0</v>
      </c>
      <c r="C146">
        <v>0</v>
      </c>
      <c r="D146" t="s">
        <v>479</v>
      </c>
      <c r="E146" s="21">
        <v>37</v>
      </c>
      <c r="F146" s="32">
        <v>45482.2460648148</v>
      </c>
      <c r="G146" t="s">
        <v>480</v>
      </c>
      <c r="H146">
        <v>4.520919</v>
      </c>
      <c r="I146">
        <v>-0.1847115</v>
      </c>
      <c r="J146">
        <v>220</v>
      </c>
      <c r="K146" t="s">
        <v>299</v>
      </c>
      <c r="L146" t="s">
        <v>553</v>
      </c>
      <c r="M146">
        <v>8.71005159867123</v>
      </c>
    </row>
    <row r="147" spans="1:37">
      <c r="A147" s="26">
        <v>45482.2461921296</v>
      </c>
      <c r="B147">
        <v>0</v>
      </c>
      <c r="C147">
        <v>0</v>
      </c>
      <c r="D147" t="s">
        <v>297</v>
      </c>
      <c r="E147" s="21">
        <v>37</v>
      </c>
      <c r="F147" s="32">
        <v>45482.2460648148</v>
      </c>
      <c r="G147" t="s">
        <v>298</v>
      </c>
      <c r="H147">
        <v>4.520919</v>
      </c>
      <c r="I147">
        <v>4.520919</v>
      </c>
      <c r="J147">
        <v>-0.1847115</v>
      </c>
      <c r="K147">
        <v>288.0417</v>
      </c>
      <c r="L147">
        <v>295.043</v>
      </c>
      <c r="M147">
        <v>304.7292</v>
      </c>
      <c r="N147">
        <v>48000</v>
      </c>
      <c r="O147">
        <v>-1</v>
      </c>
      <c r="P147">
        <v>136963</v>
      </c>
      <c r="Q147">
        <v>48000</v>
      </c>
      <c r="R147">
        <v>0</v>
      </c>
      <c r="S147">
        <v>0.3865168</v>
      </c>
      <c r="T147">
        <v>-30.34531</v>
      </c>
      <c r="U147">
        <v>-83.6216</v>
      </c>
      <c r="V147">
        <v>-27.9919</v>
      </c>
      <c r="W147">
        <v>177.4564</v>
      </c>
      <c r="X147">
        <v>40.77119</v>
      </c>
      <c r="Y147">
        <v>0.3928571</v>
      </c>
      <c r="Z147">
        <v>-30.38323</v>
      </c>
      <c r="AA147">
        <v>-86.88013</v>
      </c>
      <c r="AB147">
        <v>-28.17661</v>
      </c>
      <c r="AC147">
        <v>177.1601</v>
      </c>
      <c r="AD147">
        <v>39.3023</v>
      </c>
      <c r="AE147">
        <v>38</v>
      </c>
      <c r="AF147">
        <v>24</v>
      </c>
      <c r="AG147">
        <v>220</v>
      </c>
      <c r="AH147" t="s">
        <v>299</v>
      </c>
      <c r="AI147" t="s">
        <v>553</v>
      </c>
      <c r="AJ147">
        <v>8.71005159867123</v>
      </c>
      <c r="AK147" t="b">
        <v>1</v>
      </c>
    </row>
    <row r="148" spans="1:13">
      <c r="A148" s="26">
        <v>45482.2463078704</v>
      </c>
      <c r="B148">
        <v>0</v>
      </c>
      <c r="C148">
        <v>0</v>
      </c>
      <c r="D148" t="s">
        <v>479</v>
      </c>
      <c r="E148" s="21">
        <v>37</v>
      </c>
      <c r="F148" s="32">
        <v>45482.2461805556</v>
      </c>
      <c r="G148" t="s">
        <v>298</v>
      </c>
      <c r="H148">
        <v>4.419448</v>
      </c>
      <c r="I148">
        <v>-0.3667202</v>
      </c>
      <c r="J148">
        <v>220</v>
      </c>
      <c r="K148" t="s">
        <v>299</v>
      </c>
      <c r="L148" t="s">
        <v>554</v>
      </c>
      <c r="M148">
        <v>7.9458303107997</v>
      </c>
    </row>
    <row r="149" spans="1:37">
      <c r="A149" s="26">
        <v>45482.2463078704</v>
      </c>
      <c r="B149">
        <v>0</v>
      </c>
      <c r="C149">
        <v>0</v>
      </c>
      <c r="D149" t="s">
        <v>297</v>
      </c>
      <c r="E149" s="21">
        <v>37</v>
      </c>
      <c r="F149" s="32">
        <v>45482.2461805556</v>
      </c>
      <c r="G149" t="s">
        <v>298</v>
      </c>
      <c r="H149">
        <v>4.419448</v>
      </c>
      <c r="I149">
        <v>4.419448</v>
      </c>
      <c r="J149">
        <v>-0.3667202</v>
      </c>
      <c r="K149">
        <v>304.5417</v>
      </c>
      <c r="L149">
        <v>325.4789</v>
      </c>
      <c r="M149">
        <v>342.3958</v>
      </c>
      <c r="N149">
        <v>47648.35</v>
      </c>
      <c r="O149">
        <v>-1</v>
      </c>
      <c r="P149">
        <v>136963</v>
      </c>
      <c r="Q149">
        <v>48000</v>
      </c>
      <c r="R149">
        <v>1</v>
      </c>
      <c r="S149">
        <v>0.3887641</v>
      </c>
      <c r="T149">
        <v>-30.14453</v>
      </c>
      <c r="U149">
        <v>-84.05352</v>
      </c>
      <c r="V149">
        <v>-27.80989</v>
      </c>
      <c r="W149">
        <v>291.7268</v>
      </c>
      <c r="X149">
        <v>41.05427</v>
      </c>
      <c r="Y149">
        <v>0.3928571</v>
      </c>
      <c r="Z149">
        <v>-30.38323</v>
      </c>
      <c r="AA149">
        <v>-86.88013</v>
      </c>
      <c r="AB149">
        <v>-28.17661</v>
      </c>
      <c r="AC149">
        <v>177.7851</v>
      </c>
      <c r="AD149">
        <v>39.3023</v>
      </c>
      <c r="AE149">
        <v>38</v>
      </c>
      <c r="AF149">
        <v>24</v>
      </c>
      <c r="AG149">
        <v>220</v>
      </c>
      <c r="AH149" t="s">
        <v>299</v>
      </c>
      <c r="AI149" t="s">
        <v>554</v>
      </c>
      <c r="AJ149">
        <v>7.9458303107997</v>
      </c>
      <c r="AK149" t="b">
        <v>1</v>
      </c>
    </row>
    <row r="150" spans="1:13">
      <c r="A150" s="26">
        <v>45482.2464236111</v>
      </c>
      <c r="B150">
        <v>0</v>
      </c>
      <c r="C150">
        <v>0</v>
      </c>
      <c r="D150" t="s">
        <v>479</v>
      </c>
      <c r="E150" s="21">
        <v>38</v>
      </c>
      <c r="F150" s="32">
        <v>45482.2462962963</v>
      </c>
      <c r="G150" t="s">
        <v>480</v>
      </c>
      <c r="H150">
        <v>4.157804</v>
      </c>
      <c r="I150">
        <v>-0.1076794</v>
      </c>
      <c r="J150">
        <v>220</v>
      </c>
      <c r="K150" t="s">
        <v>299</v>
      </c>
      <c r="L150" t="s">
        <v>555</v>
      </c>
      <c r="M150">
        <v>9.06341110694321</v>
      </c>
    </row>
    <row r="151" spans="1:37">
      <c r="A151" s="26">
        <v>45482.2464236111</v>
      </c>
      <c r="B151">
        <v>0</v>
      </c>
      <c r="C151">
        <v>0</v>
      </c>
      <c r="D151" t="s">
        <v>297</v>
      </c>
      <c r="E151" s="21">
        <v>38</v>
      </c>
      <c r="F151" s="32">
        <v>45482.2462962963</v>
      </c>
      <c r="G151" t="s">
        <v>298</v>
      </c>
      <c r="H151">
        <v>4.157804</v>
      </c>
      <c r="I151">
        <v>4.157804</v>
      </c>
      <c r="J151">
        <v>-0.1076794</v>
      </c>
      <c r="K151">
        <v>305.625</v>
      </c>
      <c r="L151">
        <v>389.826</v>
      </c>
      <c r="M151">
        <v>485.6667</v>
      </c>
      <c r="N151">
        <v>48000</v>
      </c>
      <c r="O151">
        <v>-1</v>
      </c>
      <c r="P151">
        <v>136963</v>
      </c>
      <c r="Q151">
        <v>48000</v>
      </c>
      <c r="R151">
        <v>0</v>
      </c>
      <c r="S151">
        <v>0.3910112</v>
      </c>
      <c r="T151">
        <v>-30.38531</v>
      </c>
      <c r="U151">
        <v>-90.17815</v>
      </c>
      <c r="V151">
        <v>-28.06894</v>
      </c>
      <c r="W151">
        <v>180.1601</v>
      </c>
      <c r="X151">
        <v>41.05118</v>
      </c>
      <c r="Y151">
        <v>0.3928571</v>
      </c>
      <c r="Z151">
        <v>-30.38323</v>
      </c>
      <c r="AA151">
        <v>-86.88013</v>
      </c>
      <c r="AB151">
        <v>-28.17661</v>
      </c>
      <c r="AC151">
        <v>177.2342</v>
      </c>
      <c r="AD151">
        <v>39.3023</v>
      </c>
      <c r="AE151">
        <v>38</v>
      </c>
      <c r="AF151">
        <v>24</v>
      </c>
      <c r="AG151">
        <v>220</v>
      </c>
      <c r="AH151" t="s">
        <v>299</v>
      </c>
      <c r="AI151" t="s">
        <v>555</v>
      </c>
      <c r="AJ151">
        <v>9.06341110694321</v>
      </c>
      <c r="AK151" t="b">
        <v>1</v>
      </c>
    </row>
    <row r="152" spans="1:13">
      <c r="A152" s="26">
        <v>45482.2465393519</v>
      </c>
      <c r="B152">
        <v>0</v>
      </c>
      <c r="C152">
        <v>0</v>
      </c>
      <c r="D152" t="s">
        <v>479</v>
      </c>
      <c r="E152" s="21">
        <v>38</v>
      </c>
      <c r="F152" s="32">
        <v>45482.246412037</v>
      </c>
      <c r="G152" t="s">
        <v>298</v>
      </c>
      <c r="H152">
        <v>4.379994</v>
      </c>
      <c r="I152">
        <v>-0.5463791</v>
      </c>
      <c r="J152">
        <v>220</v>
      </c>
      <c r="K152" t="s">
        <v>299</v>
      </c>
      <c r="L152" t="s">
        <v>556</v>
      </c>
      <c r="M152">
        <v>8.98677752100205</v>
      </c>
    </row>
    <row r="153" spans="1:37">
      <c r="A153" s="26">
        <v>45482.2465393519</v>
      </c>
      <c r="B153">
        <v>0</v>
      </c>
      <c r="C153">
        <v>0</v>
      </c>
      <c r="D153" t="s">
        <v>297</v>
      </c>
      <c r="E153" s="21">
        <v>38</v>
      </c>
      <c r="F153" s="32">
        <v>45482.246412037</v>
      </c>
      <c r="G153" t="s">
        <v>298</v>
      </c>
      <c r="H153">
        <v>4.379994</v>
      </c>
      <c r="I153">
        <v>4.379994</v>
      </c>
      <c r="J153">
        <v>-0.5463791</v>
      </c>
      <c r="K153">
        <v>326.8333</v>
      </c>
      <c r="L153">
        <v>331.1167</v>
      </c>
      <c r="M153">
        <v>335.9583</v>
      </c>
      <c r="N153">
        <v>48000</v>
      </c>
      <c r="O153">
        <v>-1</v>
      </c>
      <c r="P153">
        <v>136963</v>
      </c>
      <c r="Q153">
        <v>48000</v>
      </c>
      <c r="R153">
        <v>0</v>
      </c>
      <c r="S153">
        <v>0.3789238</v>
      </c>
      <c r="T153">
        <v>-30.07962</v>
      </c>
      <c r="U153">
        <v>-90.98587</v>
      </c>
      <c r="V153">
        <v>-27.63024</v>
      </c>
      <c r="W153">
        <v>178.343</v>
      </c>
      <c r="X153">
        <v>41.00189</v>
      </c>
      <c r="Y153">
        <v>0.3928571</v>
      </c>
      <c r="Z153">
        <v>-30.38323</v>
      </c>
      <c r="AA153">
        <v>-86.88013</v>
      </c>
      <c r="AB153">
        <v>-28.17661</v>
      </c>
      <c r="AC153">
        <v>177.1216</v>
      </c>
      <c r="AD153">
        <v>39.3023</v>
      </c>
      <c r="AE153">
        <v>38</v>
      </c>
      <c r="AF153">
        <v>24</v>
      </c>
      <c r="AG153">
        <v>220</v>
      </c>
      <c r="AH153" t="s">
        <v>299</v>
      </c>
      <c r="AI153" t="s">
        <v>556</v>
      </c>
      <c r="AJ153">
        <v>8.98677752100205</v>
      </c>
      <c r="AK153" t="b">
        <v>1</v>
      </c>
    </row>
    <row r="154" spans="1:13">
      <c r="A154" s="26">
        <v>45482.2466550926</v>
      </c>
      <c r="B154">
        <v>0</v>
      </c>
      <c r="C154">
        <v>0</v>
      </c>
      <c r="D154" t="s">
        <v>479</v>
      </c>
      <c r="E154" s="21">
        <v>39</v>
      </c>
      <c r="F154" s="32">
        <v>45482.2465277778</v>
      </c>
      <c r="G154" t="s">
        <v>480</v>
      </c>
      <c r="H154">
        <v>4.45593</v>
      </c>
      <c r="I154">
        <v>-0.1466713</v>
      </c>
      <c r="J154">
        <v>220</v>
      </c>
      <c r="K154" t="s">
        <v>299</v>
      </c>
      <c r="L154" t="s">
        <v>557</v>
      </c>
      <c r="M154">
        <v>8.73864398308967</v>
      </c>
    </row>
    <row r="155" spans="1:37">
      <c r="A155" s="26">
        <v>45482.2466550926</v>
      </c>
      <c r="B155">
        <v>0</v>
      </c>
      <c r="C155">
        <v>0</v>
      </c>
      <c r="D155" t="s">
        <v>297</v>
      </c>
      <c r="E155" s="21">
        <v>39</v>
      </c>
      <c r="F155" s="32">
        <v>45482.2465277778</v>
      </c>
      <c r="G155" t="s">
        <v>298</v>
      </c>
      <c r="H155">
        <v>4.45593</v>
      </c>
      <c r="I155">
        <v>4.45593</v>
      </c>
      <c r="J155">
        <v>-0.1466713</v>
      </c>
      <c r="K155">
        <v>319.375</v>
      </c>
      <c r="L155">
        <v>344.9474</v>
      </c>
      <c r="M155">
        <v>367.1458</v>
      </c>
      <c r="N155">
        <v>47533.74</v>
      </c>
      <c r="O155">
        <v>-1</v>
      </c>
      <c r="P155">
        <v>136963</v>
      </c>
      <c r="Q155">
        <v>48000</v>
      </c>
      <c r="R155">
        <v>1</v>
      </c>
      <c r="S155">
        <v>0.3887641</v>
      </c>
      <c r="T155">
        <v>-30.37447</v>
      </c>
      <c r="U155">
        <v>-86.26797</v>
      </c>
      <c r="V155">
        <v>-28.02994</v>
      </c>
      <c r="W155">
        <v>291.1531</v>
      </c>
      <c r="X155">
        <v>40.91392</v>
      </c>
      <c r="Y155">
        <v>0.3928571</v>
      </c>
      <c r="Z155">
        <v>-30.38323</v>
      </c>
      <c r="AA155">
        <v>-86.88013</v>
      </c>
      <c r="AB155">
        <v>-28.17661</v>
      </c>
      <c r="AC155">
        <v>179.0175</v>
      </c>
      <c r="AD155">
        <v>39.3023</v>
      </c>
      <c r="AE155">
        <v>38</v>
      </c>
      <c r="AF155">
        <v>24</v>
      </c>
      <c r="AG155">
        <v>220</v>
      </c>
      <c r="AH155" t="s">
        <v>299</v>
      </c>
      <c r="AI155" t="s">
        <v>557</v>
      </c>
      <c r="AJ155">
        <v>8.73864398308967</v>
      </c>
      <c r="AK155" t="b">
        <v>1</v>
      </c>
    </row>
    <row r="156" spans="1:13">
      <c r="A156" s="26">
        <v>45482.2467708333</v>
      </c>
      <c r="B156">
        <v>0</v>
      </c>
      <c r="C156">
        <v>0</v>
      </c>
      <c r="D156" t="s">
        <v>479</v>
      </c>
      <c r="E156" s="21">
        <v>39</v>
      </c>
      <c r="F156" s="32">
        <v>45482.2466435185</v>
      </c>
      <c r="G156" t="s">
        <v>298</v>
      </c>
      <c r="H156">
        <v>4.433022</v>
      </c>
      <c r="I156">
        <v>-0.3980122</v>
      </c>
      <c r="J156">
        <v>220</v>
      </c>
      <c r="K156" t="s">
        <v>299</v>
      </c>
      <c r="L156" t="s">
        <v>558</v>
      </c>
      <c r="M156">
        <v>8.07053251239559</v>
      </c>
    </row>
    <row r="157" spans="1:37">
      <c r="A157" s="26">
        <v>45482.2467708333</v>
      </c>
      <c r="B157">
        <v>0</v>
      </c>
      <c r="C157">
        <v>0</v>
      </c>
      <c r="D157" t="s">
        <v>297</v>
      </c>
      <c r="E157" s="21">
        <v>39</v>
      </c>
      <c r="F157" s="32">
        <v>45482.2466435185</v>
      </c>
      <c r="G157" t="s">
        <v>298</v>
      </c>
      <c r="H157">
        <v>4.433022</v>
      </c>
      <c r="I157">
        <v>4.433022</v>
      </c>
      <c r="J157">
        <v>-0.3980122</v>
      </c>
      <c r="K157">
        <v>362.9167</v>
      </c>
      <c r="L157">
        <v>434.4276</v>
      </c>
      <c r="M157">
        <v>497.125</v>
      </c>
      <c r="N157">
        <v>46510.01</v>
      </c>
      <c r="O157">
        <v>-1</v>
      </c>
      <c r="P157">
        <v>136963</v>
      </c>
      <c r="Q157">
        <v>48000</v>
      </c>
      <c r="R157">
        <v>1</v>
      </c>
      <c r="S157">
        <v>0.3887641</v>
      </c>
      <c r="T157">
        <v>-30.11625</v>
      </c>
      <c r="U157">
        <v>-92.58926</v>
      </c>
      <c r="V157">
        <v>-27.7786</v>
      </c>
      <c r="W157">
        <v>177.8992</v>
      </c>
      <c r="X157">
        <v>40.99221</v>
      </c>
      <c r="Y157">
        <v>0.3928571</v>
      </c>
      <c r="Z157">
        <v>-30.38323</v>
      </c>
      <c r="AA157">
        <v>-86.88013</v>
      </c>
      <c r="AB157">
        <v>-28.17661</v>
      </c>
      <c r="AC157">
        <v>177.3874</v>
      </c>
      <c r="AD157">
        <v>39.3023</v>
      </c>
      <c r="AE157">
        <v>38</v>
      </c>
      <c r="AF157">
        <v>24</v>
      </c>
      <c r="AG157">
        <v>220</v>
      </c>
      <c r="AH157" t="s">
        <v>299</v>
      </c>
      <c r="AI157" t="s">
        <v>558</v>
      </c>
      <c r="AJ157">
        <v>8.07053251239559</v>
      </c>
      <c r="AK157" t="b">
        <v>1</v>
      </c>
    </row>
    <row r="158" spans="1:13">
      <c r="A158" s="26">
        <v>45482.2468865741</v>
      </c>
      <c r="B158">
        <v>0</v>
      </c>
      <c r="C158">
        <v>0</v>
      </c>
      <c r="D158" t="s">
        <v>479</v>
      </c>
      <c r="E158" s="21">
        <v>40</v>
      </c>
      <c r="F158" s="32">
        <v>45482.2467592593</v>
      </c>
      <c r="G158" t="s">
        <v>480</v>
      </c>
      <c r="H158">
        <v>4.456911</v>
      </c>
      <c r="I158">
        <v>-0.1792641</v>
      </c>
      <c r="J158">
        <v>220</v>
      </c>
      <c r="K158" t="s">
        <v>299</v>
      </c>
      <c r="L158" t="s">
        <v>559</v>
      </c>
      <c r="M158">
        <v>8.61973151707468</v>
      </c>
    </row>
    <row r="159" spans="1:37">
      <c r="A159" s="26">
        <v>45482.2468865741</v>
      </c>
      <c r="B159">
        <v>0</v>
      </c>
      <c r="C159">
        <v>0</v>
      </c>
      <c r="D159" t="s">
        <v>297</v>
      </c>
      <c r="E159" s="21">
        <v>40</v>
      </c>
      <c r="F159" s="32">
        <v>45482.2467592593</v>
      </c>
      <c r="G159" t="s">
        <v>298</v>
      </c>
      <c r="H159">
        <v>4.456911</v>
      </c>
      <c r="I159">
        <v>4.456911</v>
      </c>
      <c r="J159">
        <v>-0.1792641</v>
      </c>
      <c r="K159">
        <v>288.6875</v>
      </c>
      <c r="L159">
        <v>313.3948</v>
      </c>
      <c r="M159">
        <v>336.3333</v>
      </c>
      <c r="N159">
        <v>47530.5</v>
      </c>
      <c r="O159">
        <v>-1</v>
      </c>
      <c r="P159">
        <v>136963</v>
      </c>
      <c r="Q159">
        <v>48000</v>
      </c>
      <c r="R159">
        <v>1</v>
      </c>
      <c r="S159">
        <v>0.3865168</v>
      </c>
      <c r="T159">
        <v>-30.34612</v>
      </c>
      <c r="U159">
        <v>-83.52077</v>
      </c>
      <c r="V159">
        <v>-27.99735</v>
      </c>
      <c r="W159">
        <v>179.4401</v>
      </c>
      <c r="X159">
        <v>41.17035</v>
      </c>
      <c r="Y159">
        <v>0.3928571</v>
      </c>
      <c r="Z159">
        <v>-30.38323</v>
      </c>
      <c r="AA159">
        <v>-86.88013</v>
      </c>
      <c r="AB159">
        <v>-28.17661</v>
      </c>
      <c r="AC159">
        <v>177.9201</v>
      </c>
      <c r="AD159">
        <v>39.3023</v>
      </c>
      <c r="AE159">
        <v>38</v>
      </c>
      <c r="AF159">
        <v>24</v>
      </c>
      <c r="AG159">
        <v>220</v>
      </c>
      <c r="AH159" t="s">
        <v>299</v>
      </c>
      <c r="AI159" t="s">
        <v>559</v>
      </c>
      <c r="AJ159">
        <v>8.61973151707468</v>
      </c>
      <c r="AK159" t="b">
        <v>1</v>
      </c>
    </row>
    <row r="160" spans="1:13">
      <c r="A160" s="26">
        <v>45482.2470023148</v>
      </c>
      <c r="B160">
        <v>0</v>
      </c>
      <c r="C160">
        <v>0</v>
      </c>
      <c r="D160" t="s">
        <v>479</v>
      </c>
      <c r="E160" s="21">
        <v>40</v>
      </c>
      <c r="F160" s="32">
        <v>45482.246875</v>
      </c>
      <c r="G160" t="s">
        <v>298</v>
      </c>
      <c r="H160">
        <v>4.504644</v>
      </c>
      <c r="I160">
        <v>-0.4211922</v>
      </c>
      <c r="J160">
        <v>220</v>
      </c>
      <c r="K160" t="s">
        <v>299</v>
      </c>
      <c r="L160" t="s">
        <v>560</v>
      </c>
      <c r="M160">
        <v>9.21350705452148</v>
      </c>
    </row>
    <row r="161" spans="1:37">
      <c r="A161" s="26">
        <v>45482.2470023148</v>
      </c>
      <c r="B161">
        <v>0</v>
      </c>
      <c r="C161">
        <v>0</v>
      </c>
      <c r="D161" t="s">
        <v>297</v>
      </c>
      <c r="E161" s="21">
        <v>40</v>
      </c>
      <c r="F161" s="32">
        <v>45482.246875</v>
      </c>
      <c r="G161" t="s">
        <v>298</v>
      </c>
      <c r="H161">
        <v>4.504644</v>
      </c>
      <c r="I161">
        <v>4.504644</v>
      </c>
      <c r="J161">
        <v>-0.4211922</v>
      </c>
      <c r="K161">
        <v>356.6667</v>
      </c>
      <c r="L161">
        <v>364.2417</v>
      </c>
      <c r="M161">
        <v>370.375</v>
      </c>
      <c r="N161">
        <v>48000</v>
      </c>
      <c r="O161">
        <v>-1</v>
      </c>
      <c r="P161">
        <v>136963</v>
      </c>
      <c r="Q161">
        <v>48000</v>
      </c>
      <c r="R161">
        <v>0</v>
      </c>
      <c r="S161">
        <v>0.3865168</v>
      </c>
      <c r="T161">
        <v>-30.10365</v>
      </c>
      <c r="U161">
        <v>-82.69173</v>
      </c>
      <c r="V161">
        <v>-27.75542</v>
      </c>
      <c r="W161">
        <v>291.4601</v>
      </c>
      <c r="X161">
        <v>40.82338</v>
      </c>
      <c r="Y161">
        <v>0.3928571</v>
      </c>
      <c r="Z161">
        <v>-30.38323</v>
      </c>
      <c r="AA161">
        <v>-86.88013</v>
      </c>
      <c r="AB161">
        <v>-28.17661</v>
      </c>
      <c r="AC161">
        <v>291.902</v>
      </c>
      <c r="AD161">
        <v>39.3023</v>
      </c>
      <c r="AE161">
        <v>38</v>
      </c>
      <c r="AF161">
        <v>24</v>
      </c>
      <c r="AG161">
        <v>220</v>
      </c>
      <c r="AH161" t="s">
        <v>299</v>
      </c>
      <c r="AI161" t="s">
        <v>560</v>
      </c>
      <c r="AJ161">
        <v>9.21350705452148</v>
      </c>
      <c r="AK161" t="b">
        <v>1</v>
      </c>
    </row>
    <row r="162" spans="1:13">
      <c r="A162" s="26">
        <v>45482.2471180556</v>
      </c>
      <c r="B162">
        <v>0</v>
      </c>
      <c r="C162">
        <v>0</v>
      </c>
      <c r="D162" t="s">
        <v>479</v>
      </c>
      <c r="E162" s="21">
        <v>41</v>
      </c>
      <c r="F162" s="32">
        <v>45482.2469907407</v>
      </c>
      <c r="G162" t="s">
        <v>480</v>
      </c>
      <c r="H162">
        <v>4.527442</v>
      </c>
      <c r="I162">
        <v>-0.2301292</v>
      </c>
      <c r="J162">
        <v>220</v>
      </c>
      <c r="K162" t="s">
        <v>299</v>
      </c>
      <c r="L162" t="s">
        <v>561</v>
      </c>
      <c r="M162">
        <v>8.74995416601994</v>
      </c>
    </row>
    <row r="163" spans="1:37">
      <c r="A163" s="26">
        <v>45482.2471180556</v>
      </c>
      <c r="B163">
        <v>0</v>
      </c>
      <c r="C163">
        <v>0</v>
      </c>
      <c r="D163" t="s">
        <v>297</v>
      </c>
      <c r="E163" s="21">
        <v>41</v>
      </c>
      <c r="F163" s="32">
        <v>45482.2469907407</v>
      </c>
      <c r="G163" t="s">
        <v>298</v>
      </c>
      <c r="H163">
        <v>4.527442</v>
      </c>
      <c r="I163">
        <v>4.527442</v>
      </c>
      <c r="J163">
        <v>-0.2301292</v>
      </c>
      <c r="K163">
        <v>293.4375</v>
      </c>
      <c r="L163">
        <v>297.1786</v>
      </c>
      <c r="M163">
        <v>303.125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0.3820225</v>
      </c>
      <c r="T163">
        <v>-30.3545</v>
      </c>
      <c r="U163">
        <v>-94.88374</v>
      </c>
      <c r="V163">
        <v>-27.94649</v>
      </c>
      <c r="W163">
        <v>291.8668</v>
      </c>
      <c r="X163">
        <v>41.66364</v>
      </c>
      <c r="Y163">
        <v>0.3928571</v>
      </c>
      <c r="Z163">
        <v>-30.38323</v>
      </c>
      <c r="AA163">
        <v>-86.88013</v>
      </c>
      <c r="AB163">
        <v>-28.17661</v>
      </c>
      <c r="AC163">
        <v>292.3476</v>
      </c>
      <c r="AD163">
        <v>39.3023</v>
      </c>
      <c r="AE163">
        <v>38</v>
      </c>
      <c r="AF163">
        <v>24</v>
      </c>
      <c r="AG163">
        <v>220</v>
      </c>
      <c r="AH163" t="s">
        <v>299</v>
      </c>
      <c r="AI163" t="s">
        <v>561</v>
      </c>
      <c r="AJ163">
        <v>8.74995416601994</v>
      </c>
      <c r="AK163" t="b">
        <v>1</v>
      </c>
    </row>
    <row r="164" spans="1:13">
      <c r="A164" s="26">
        <v>45482.2472337963</v>
      </c>
      <c r="B164">
        <v>0</v>
      </c>
      <c r="C164">
        <v>0</v>
      </c>
      <c r="D164" t="s">
        <v>479</v>
      </c>
      <c r="E164" s="21">
        <v>41</v>
      </c>
      <c r="F164" s="32">
        <v>45482.2471064815</v>
      </c>
      <c r="G164" t="s">
        <v>298</v>
      </c>
      <c r="H164">
        <v>4.484644</v>
      </c>
      <c r="I164">
        <v>-0.4320469</v>
      </c>
      <c r="J164">
        <v>220</v>
      </c>
      <c r="K164" t="s">
        <v>299</v>
      </c>
      <c r="L164" t="s">
        <v>562</v>
      </c>
      <c r="M164">
        <v>9.14489479144943</v>
      </c>
    </row>
    <row r="165" spans="1:37">
      <c r="A165" s="26">
        <v>45482.2472337963</v>
      </c>
      <c r="B165">
        <v>0</v>
      </c>
      <c r="C165">
        <v>0</v>
      </c>
      <c r="D165" t="s">
        <v>297</v>
      </c>
      <c r="E165" s="21">
        <v>41</v>
      </c>
      <c r="F165" s="32">
        <v>45482.2471064815</v>
      </c>
      <c r="G165" t="s">
        <v>298</v>
      </c>
      <c r="H165">
        <v>4.484644</v>
      </c>
      <c r="I165">
        <v>4.484644</v>
      </c>
      <c r="J165">
        <v>-0.4320469</v>
      </c>
      <c r="K165">
        <v>364.9792</v>
      </c>
      <c r="L165">
        <v>378.5397</v>
      </c>
      <c r="M165">
        <v>390.8333</v>
      </c>
      <c r="N165">
        <v>47780.02</v>
      </c>
      <c r="O165">
        <v>-1</v>
      </c>
      <c r="P165">
        <v>136963</v>
      </c>
      <c r="Q165">
        <v>48000</v>
      </c>
      <c r="R165">
        <v>0</v>
      </c>
      <c r="S165">
        <v>0.3878924</v>
      </c>
      <c r="T165">
        <v>-30.08135</v>
      </c>
      <c r="U165">
        <v>-86.48666</v>
      </c>
      <c r="V165">
        <v>-27.74457</v>
      </c>
      <c r="W165">
        <v>291.3325</v>
      </c>
      <c r="X165">
        <v>41.33789</v>
      </c>
      <c r="Y165">
        <v>0.3928571</v>
      </c>
      <c r="Z165">
        <v>-30.38323</v>
      </c>
      <c r="AA165">
        <v>-86.88013</v>
      </c>
      <c r="AB165">
        <v>-28.17661</v>
      </c>
      <c r="AC165">
        <v>177.9427</v>
      </c>
      <c r="AD165">
        <v>39.3023</v>
      </c>
      <c r="AE165">
        <v>38</v>
      </c>
      <c r="AF165">
        <v>24</v>
      </c>
      <c r="AG165">
        <v>220</v>
      </c>
      <c r="AH165" t="s">
        <v>299</v>
      </c>
      <c r="AI165" t="s">
        <v>562</v>
      </c>
      <c r="AJ165">
        <v>9.14489479144943</v>
      </c>
      <c r="AK165" t="b">
        <v>1</v>
      </c>
    </row>
    <row r="166" spans="1:13">
      <c r="A166" s="26">
        <v>45482.247349537</v>
      </c>
      <c r="B166">
        <v>0</v>
      </c>
      <c r="C166">
        <v>0</v>
      </c>
      <c r="D166" t="s">
        <v>479</v>
      </c>
      <c r="E166" s="21">
        <v>42</v>
      </c>
      <c r="F166" s="32">
        <v>45482.2472222222</v>
      </c>
      <c r="G166" t="s">
        <v>480</v>
      </c>
      <c r="H166">
        <v>4.503417</v>
      </c>
      <c r="I166">
        <v>-0.1649075</v>
      </c>
      <c r="J166">
        <v>220</v>
      </c>
      <c r="K166" t="s">
        <v>299</v>
      </c>
      <c r="L166" t="s">
        <v>563</v>
      </c>
      <c r="M166">
        <v>8.49794098003826</v>
      </c>
    </row>
    <row r="167" spans="1:37">
      <c r="A167" s="26">
        <v>45482.247349537</v>
      </c>
      <c r="B167">
        <v>0</v>
      </c>
      <c r="C167">
        <v>0</v>
      </c>
      <c r="D167" t="s">
        <v>297</v>
      </c>
      <c r="E167" s="21">
        <v>42</v>
      </c>
      <c r="F167" s="32">
        <v>45482.2472222222</v>
      </c>
      <c r="G167" t="s">
        <v>298</v>
      </c>
      <c r="H167">
        <v>4.503417</v>
      </c>
      <c r="I167">
        <v>4.503417</v>
      </c>
      <c r="J167">
        <v>-0.1649075</v>
      </c>
      <c r="K167">
        <v>288.4167</v>
      </c>
      <c r="L167">
        <v>293.7925</v>
      </c>
      <c r="M167">
        <v>299.125</v>
      </c>
      <c r="N167">
        <v>48000</v>
      </c>
      <c r="O167">
        <v>-1</v>
      </c>
      <c r="P167">
        <v>136963</v>
      </c>
      <c r="Q167">
        <v>48000</v>
      </c>
      <c r="R167">
        <v>0</v>
      </c>
      <c r="S167">
        <v>0.3878924</v>
      </c>
      <c r="T167">
        <v>-30.34228</v>
      </c>
      <c r="U167">
        <v>-88.48476</v>
      </c>
      <c r="V167">
        <v>-28.01171</v>
      </c>
      <c r="W167">
        <v>178.3524</v>
      </c>
      <c r="X167">
        <v>41.09412</v>
      </c>
      <c r="Y167">
        <v>0.3928571</v>
      </c>
      <c r="Z167">
        <v>-30.38323</v>
      </c>
      <c r="AA167">
        <v>-86.88013</v>
      </c>
      <c r="AB167">
        <v>-28.17661</v>
      </c>
      <c r="AC167">
        <v>177.237</v>
      </c>
      <c r="AD167">
        <v>39.3023</v>
      </c>
      <c r="AE167">
        <v>38</v>
      </c>
      <c r="AF167">
        <v>24</v>
      </c>
      <c r="AG167">
        <v>220</v>
      </c>
      <c r="AH167" t="s">
        <v>299</v>
      </c>
      <c r="AI167" t="s">
        <v>563</v>
      </c>
      <c r="AJ167">
        <v>8.49794098003826</v>
      </c>
      <c r="AK167" t="b">
        <v>1</v>
      </c>
    </row>
    <row r="168" spans="1:13">
      <c r="A168" s="26">
        <v>45482.2474652778</v>
      </c>
      <c r="B168">
        <v>0</v>
      </c>
      <c r="C168">
        <v>0</v>
      </c>
      <c r="D168" t="s">
        <v>479</v>
      </c>
      <c r="E168" s="21">
        <v>42</v>
      </c>
      <c r="F168" s="32">
        <v>45482.247337963</v>
      </c>
      <c r="G168" t="s">
        <v>298</v>
      </c>
      <c r="H168">
        <v>4.438874</v>
      </c>
      <c r="I168">
        <v>-0.354723</v>
      </c>
      <c r="J168">
        <v>220</v>
      </c>
      <c r="K168" t="s">
        <v>299</v>
      </c>
      <c r="L168" t="s">
        <v>564</v>
      </c>
      <c r="M168">
        <v>8.80522923233807</v>
      </c>
    </row>
    <row r="169" spans="1:37">
      <c r="A169" s="26">
        <v>45482.2474652778</v>
      </c>
      <c r="B169">
        <v>0</v>
      </c>
      <c r="C169">
        <v>0</v>
      </c>
      <c r="D169" t="s">
        <v>297</v>
      </c>
      <c r="E169" s="21">
        <v>42</v>
      </c>
      <c r="F169" s="32">
        <v>45482.247337963</v>
      </c>
      <c r="G169" t="s">
        <v>298</v>
      </c>
      <c r="H169">
        <v>4.438874</v>
      </c>
      <c r="I169">
        <v>4.438874</v>
      </c>
      <c r="J169">
        <v>-0.354723</v>
      </c>
      <c r="K169">
        <v>367.375</v>
      </c>
      <c r="L169">
        <v>371.5549</v>
      </c>
      <c r="M169">
        <v>377.5833</v>
      </c>
      <c r="N169">
        <v>48000</v>
      </c>
      <c r="O169">
        <v>-1</v>
      </c>
      <c r="P169">
        <v>136963</v>
      </c>
      <c r="Q169">
        <v>48000</v>
      </c>
      <c r="R169">
        <v>0</v>
      </c>
      <c r="S169">
        <v>0.3878924</v>
      </c>
      <c r="T169">
        <v>-30.15481</v>
      </c>
      <c r="U169">
        <v>-91.27718</v>
      </c>
      <c r="V169">
        <v>-27.82189</v>
      </c>
      <c r="W169">
        <v>290.8993</v>
      </c>
      <c r="X169">
        <v>41.4485</v>
      </c>
      <c r="Y169">
        <v>0.3928571</v>
      </c>
      <c r="Z169">
        <v>-30.38323</v>
      </c>
      <c r="AA169">
        <v>-86.88013</v>
      </c>
      <c r="AB169">
        <v>-28.17661</v>
      </c>
      <c r="AC169">
        <v>178.4328</v>
      </c>
      <c r="AD169">
        <v>39.3023</v>
      </c>
      <c r="AE169">
        <v>38</v>
      </c>
      <c r="AF169">
        <v>24</v>
      </c>
      <c r="AG169">
        <v>220</v>
      </c>
      <c r="AH169" t="s">
        <v>299</v>
      </c>
      <c r="AI169" t="s">
        <v>564</v>
      </c>
      <c r="AJ169">
        <v>8.80522923233807</v>
      </c>
      <c r="AK169" t="b">
        <v>1</v>
      </c>
    </row>
    <row r="170" spans="1:13">
      <c r="A170" s="26">
        <v>45482.2475810185</v>
      </c>
      <c r="B170">
        <v>0</v>
      </c>
      <c r="C170">
        <v>0</v>
      </c>
      <c r="D170" t="s">
        <v>479</v>
      </c>
      <c r="E170" s="21">
        <v>43</v>
      </c>
      <c r="F170" s="32">
        <v>45482.2474537037</v>
      </c>
      <c r="G170" t="s">
        <v>480</v>
      </c>
      <c r="H170">
        <v>4.496131</v>
      </c>
      <c r="I170">
        <v>-0.2443047</v>
      </c>
      <c r="J170">
        <v>220</v>
      </c>
      <c r="K170" t="s">
        <v>299</v>
      </c>
      <c r="L170" t="s">
        <v>565</v>
      </c>
      <c r="M170">
        <v>8.16646210106933</v>
      </c>
    </row>
    <row r="171" spans="1:37">
      <c r="A171" s="26">
        <v>45482.2475810185</v>
      </c>
      <c r="B171">
        <v>0</v>
      </c>
      <c r="C171">
        <v>0</v>
      </c>
      <c r="D171" t="s">
        <v>297</v>
      </c>
      <c r="E171" s="21">
        <v>43</v>
      </c>
      <c r="F171" s="32">
        <v>45482.2474537037</v>
      </c>
      <c r="G171" t="s">
        <v>298</v>
      </c>
      <c r="H171">
        <v>4.496131</v>
      </c>
      <c r="I171">
        <v>4.496131</v>
      </c>
      <c r="J171">
        <v>-0.2443047</v>
      </c>
      <c r="K171">
        <v>283.1458</v>
      </c>
      <c r="L171">
        <v>288.085</v>
      </c>
      <c r="M171">
        <v>293.5208</v>
      </c>
      <c r="N171">
        <v>48000</v>
      </c>
      <c r="O171">
        <v>-1</v>
      </c>
      <c r="P171">
        <v>136963</v>
      </c>
      <c r="Q171">
        <v>48000</v>
      </c>
      <c r="R171">
        <v>0</v>
      </c>
      <c r="S171">
        <v>0.3797753</v>
      </c>
      <c r="T171">
        <v>-30.37975</v>
      </c>
      <c r="U171">
        <v>-91.55777</v>
      </c>
      <c r="V171">
        <v>-27.93231</v>
      </c>
      <c r="W171">
        <v>180.1184</v>
      </c>
      <c r="X171">
        <v>41.33171</v>
      </c>
      <c r="Y171">
        <v>0.3928571</v>
      </c>
      <c r="Z171">
        <v>-30.38323</v>
      </c>
      <c r="AA171">
        <v>-86.88013</v>
      </c>
      <c r="AB171">
        <v>-28.17661</v>
      </c>
      <c r="AC171">
        <v>177.5827</v>
      </c>
      <c r="AD171">
        <v>39.3023</v>
      </c>
      <c r="AE171">
        <v>38</v>
      </c>
      <c r="AF171">
        <v>24</v>
      </c>
      <c r="AG171">
        <v>220</v>
      </c>
      <c r="AH171" t="s">
        <v>299</v>
      </c>
      <c r="AI171" t="s">
        <v>565</v>
      </c>
      <c r="AJ171">
        <v>8.16646210106933</v>
      </c>
      <c r="AK171" t="b">
        <v>1</v>
      </c>
    </row>
    <row r="172" spans="1:13">
      <c r="A172" s="26">
        <v>45482.2476967593</v>
      </c>
      <c r="B172">
        <v>0</v>
      </c>
      <c r="C172">
        <v>0</v>
      </c>
      <c r="D172" t="s">
        <v>479</v>
      </c>
      <c r="E172" s="21">
        <v>43</v>
      </c>
      <c r="F172" s="32">
        <v>45482.2475694444</v>
      </c>
      <c r="G172" t="s">
        <v>298</v>
      </c>
      <c r="H172">
        <v>4.471465</v>
      </c>
      <c r="I172">
        <v>-0.3969307</v>
      </c>
      <c r="J172">
        <v>220</v>
      </c>
      <c r="K172" t="s">
        <v>299</v>
      </c>
      <c r="L172" t="s">
        <v>566</v>
      </c>
      <c r="M172">
        <v>7.42271014051155</v>
      </c>
    </row>
    <row r="173" spans="1:37">
      <c r="A173" s="26">
        <v>45482.2476967593</v>
      </c>
      <c r="B173">
        <v>0</v>
      </c>
      <c r="C173">
        <v>0</v>
      </c>
      <c r="D173" t="s">
        <v>297</v>
      </c>
      <c r="E173" s="21">
        <v>43</v>
      </c>
      <c r="F173" s="32">
        <v>45482.2475694444</v>
      </c>
      <c r="G173" t="s">
        <v>298</v>
      </c>
      <c r="H173">
        <v>4.471465</v>
      </c>
      <c r="I173">
        <v>4.471465</v>
      </c>
      <c r="J173">
        <v>-0.3969307</v>
      </c>
      <c r="K173">
        <v>319.1042</v>
      </c>
      <c r="L173">
        <v>344.5262</v>
      </c>
      <c r="M173">
        <v>368.9792</v>
      </c>
      <c r="N173">
        <v>48484.05</v>
      </c>
      <c r="O173">
        <v>-1</v>
      </c>
      <c r="P173">
        <v>136963</v>
      </c>
      <c r="Q173">
        <v>48000</v>
      </c>
      <c r="R173">
        <v>1</v>
      </c>
      <c r="S173">
        <v>0.3878924</v>
      </c>
      <c r="T173">
        <v>-30.13428</v>
      </c>
      <c r="U173">
        <v>-87.50652</v>
      </c>
      <c r="V173">
        <v>-27.77968</v>
      </c>
      <c r="W173">
        <v>291.6773</v>
      </c>
      <c r="X173">
        <v>41.29728</v>
      </c>
      <c r="Y173">
        <v>0.3928571</v>
      </c>
      <c r="Z173">
        <v>-30.38323</v>
      </c>
      <c r="AA173">
        <v>-86.88013</v>
      </c>
      <c r="AB173">
        <v>-28.17661</v>
      </c>
      <c r="AC173">
        <v>178.251</v>
      </c>
      <c r="AD173">
        <v>39.3023</v>
      </c>
      <c r="AE173">
        <v>38</v>
      </c>
      <c r="AF173">
        <v>24</v>
      </c>
      <c r="AG173">
        <v>220</v>
      </c>
      <c r="AH173" t="s">
        <v>299</v>
      </c>
      <c r="AI173" t="s">
        <v>566</v>
      </c>
      <c r="AJ173">
        <v>7.42271014051155</v>
      </c>
      <c r="AK173" t="b">
        <v>1</v>
      </c>
    </row>
    <row r="174" spans="1:13">
      <c r="A174" s="26">
        <v>45482.2478125</v>
      </c>
      <c r="B174">
        <v>0</v>
      </c>
      <c r="C174">
        <v>0</v>
      </c>
      <c r="D174" t="s">
        <v>479</v>
      </c>
      <c r="E174" s="21">
        <v>44</v>
      </c>
      <c r="F174" s="32">
        <v>45482.2476851852</v>
      </c>
      <c r="G174" t="s">
        <v>480</v>
      </c>
      <c r="H174">
        <v>4.403084</v>
      </c>
      <c r="I174">
        <v>-0.1577148</v>
      </c>
      <c r="J174">
        <v>220</v>
      </c>
      <c r="K174" t="s">
        <v>299</v>
      </c>
      <c r="L174" t="s">
        <v>567</v>
      </c>
      <c r="M174">
        <v>8.83952964563642</v>
      </c>
    </row>
    <row r="175" spans="1:37">
      <c r="A175" s="26">
        <v>45482.2478125</v>
      </c>
      <c r="B175">
        <v>0</v>
      </c>
      <c r="C175">
        <v>0</v>
      </c>
      <c r="D175" t="s">
        <v>297</v>
      </c>
      <c r="E175" s="21">
        <v>44</v>
      </c>
      <c r="F175" s="32">
        <v>45482.2476851852</v>
      </c>
      <c r="G175" t="s">
        <v>298</v>
      </c>
      <c r="H175">
        <v>4.403084</v>
      </c>
      <c r="I175">
        <v>4.403084</v>
      </c>
      <c r="J175">
        <v>-0.1577148</v>
      </c>
      <c r="K175">
        <v>284</v>
      </c>
      <c r="L175">
        <v>289.4818</v>
      </c>
      <c r="M175">
        <v>294.75</v>
      </c>
      <c r="N175">
        <v>48000</v>
      </c>
      <c r="O175">
        <v>-1</v>
      </c>
      <c r="P175">
        <v>136963</v>
      </c>
      <c r="Q175">
        <v>48000</v>
      </c>
      <c r="R175">
        <v>0</v>
      </c>
      <c r="S175">
        <v>0.3887641</v>
      </c>
      <c r="T175">
        <v>-30.35981</v>
      </c>
      <c r="U175">
        <v>-84.50745</v>
      </c>
      <c r="V175">
        <v>-28.0189</v>
      </c>
      <c r="W175">
        <v>290.4293</v>
      </c>
      <c r="X175">
        <v>41.24136</v>
      </c>
      <c r="Y175">
        <v>0.3928571</v>
      </c>
      <c r="Z175">
        <v>-30.38323</v>
      </c>
      <c r="AA175">
        <v>-86.88013</v>
      </c>
      <c r="AB175">
        <v>-28.17661</v>
      </c>
      <c r="AC175">
        <v>177.6183</v>
      </c>
      <c r="AD175">
        <v>39.3023</v>
      </c>
      <c r="AE175">
        <v>38</v>
      </c>
      <c r="AF175">
        <v>24</v>
      </c>
      <c r="AG175">
        <v>220</v>
      </c>
      <c r="AH175" t="s">
        <v>299</v>
      </c>
      <c r="AI175" t="s">
        <v>567</v>
      </c>
      <c r="AJ175">
        <v>8.83952964563642</v>
      </c>
      <c r="AK175" t="b">
        <v>1</v>
      </c>
    </row>
    <row r="176" spans="1:13">
      <c r="A176" s="26">
        <v>45482.2479282407</v>
      </c>
      <c r="B176">
        <v>0</v>
      </c>
      <c r="C176">
        <v>0</v>
      </c>
      <c r="D176" t="s">
        <v>479</v>
      </c>
      <c r="E176" s="21">
        <v>44</v>
      </c>
      <c r="F176" s="32">
        <v>45482.2478009259</v>
      </c>
      <c r="G176" t="s">
        <v>298</v>
      </c>
      <c r="H176">
        <v>4.530107</v>
      </c>
      <c r="I176">
        <v>-0.4264965</v>
      </c>
      <c r="J176">
        <v>220</v>
      </c>
      <c r="K176" t="s">
        <v>299</v>
      </c>
      <c r="L176" t="s">
        <v>568</v>
      </c>
      <c r="M176">
        <v>8.21390118104721</v>
      </c>
    </row>
    <row r="177" spans="1:37">
      <c r="A177" s="26">
        <v>45482.2479282407</v>
      </c>
      <c r="B177">
        <v>0</v>
      </c>
      <c r="C177">
        <v>0</v>
      </c>
      <c r="D177" t="s">
        <v>297</v>
      </c>
      <c r="E177" s="21">
        <v>44</v>
      </c>
      <c r="F177" s="32">
        <v>45482.2478009259</v>
      </c>
      <c r="G177" t="s">
        <v>298</v>
      </c>
      <c r="H177">
        <v>4.530107</v>
      </c>
      <c r="I177">
        <v>4.530107</v>
      </c>
      <c r="J177">
        <v>-0.4264965</v>
      </c>
      <c r="K177">
        <v>359.0417</v>
      </c>
      <c r="L177">
        <v>374.3675</v>
      </c>
      <c r="M177">
        <v>386.2292</v>
      </c>
      <c r="N177">
        <v>47776.38</v>
      </c>
      <c r="O177">
        <v>-1</v>
      </c>
      <c r="P177">
        <v>136963</v>
      </c>
      <c r="Q177">
        <v>48000</v>
      </c>
      <c r="R177">
        <v>0</v>
      </c>
      <c r="S177">
        <v>0.3887641</v>
      </c>
      <c r="T177">
        <v>-30.08531</v>
      </c>
      <c r="U177">
        <v>-87.67532</v>
      </c>
      <c r="V177">
        <v>-27.75012</v>
      </c>
      <c r="W177">
        <v>290.676</v>
      </c>
      <c r="X177">
        <v>41.23656</v>
      </c>
      <c r="Y177">
        <v>0.3928571</v>
      </c>
      <c r="Z177">
        <v>-30.38323</v>
      </c>
      <c r="AA177">
        <v>-86.88013</v>
      </c>
      <c r="AB177">
        <v>-28.17661</v>
      </c>
      <c r="AC177">
        <v>178.4675</v>
      </c>
      <c r="AD177">
        <v>39.3023</v>
      </c>
      <c r="AE177">
        <v>38</v>
      </c>
      <c r="AF177">
        <v>24</v>
      </c>
      <c r="AG177">
        <v>220</v>
      </c>
      <c r="AH177" t="s">
        <v>299</v>
      </c>
      <c r="AI177" t="s">
        <v>568</v>
      </c>
      <c r="AJ177">
        <v>8.21390118104721</v>
      </c>
      <c r="AK177" t="b">
        <v>1</v>
      </c>
    </row>
    <row r="178" spans="1:13">
      <c r="A178" s="26">
        <v>45482.2480439815</v>
      </c>
      <c r="B178">
        <v>0</v>
      </c>
      <c r="C178">
        <v>0</v>
      </c>
      <c r="D178" t="s">
        <v>479</v>
      </c>
      <c r="E178" s="21">
        <v>45</v>
      </c>
      <c r="F178" s="32">
        <v>45482.2479166667</v>
      </c>
      <c r="G178" t="s">
        <v>480</v>
      </c>
      <c r="H178">
        <v>4.431296</v>
      </c>
      <c r="I178">
        <v>-0.1565342</v>
      </c>
      <c r="J178">
        <v>220</v>
      </c>
      <c r="K178" t="s">
        <v>299</v>
      </c>
      <c r="L178" t="s">
        <v>569</v>
      </c>
      <c r="M178">
        <v>8.06460320064253</v>
      </c>
    </row>
    <row r="179" spans="1:37">
      <c r="A179" s="26">
        <v>45482.2480439815</v>
      </c>
      <c r="B179">
        <v>0</v>
      </c>
      <c r="C179">
        <v>0</v>
      </c>
      <c r="D179" t="s">
        <v>297</v>
      </c>
      <c r="E179" s="21">
        <v>45</v>
      </c>
      <c r="F179" s="32">
        <v>45482.2479166667</v>
      </c>
      <c r="G179" t="s">
        <v>298</v>
      </c>
      <c r="H179">
        <v>4.431296</v>
      </c>
      <c r="I179">
        <v>4.431296</v>
      </c>
      <c r="J179">
        <v>-0.1565342</v>
      </c>
      <c r="K179">
        <v>284.4375</v>
      </c>
      <c r="L179">
        <v>289.8588</v>
      </c>
      <c r="M179">
        <v>293.625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0.3887641</v>
      </c>
      <c r="T179">
        <v>-30.34941</v>
      </c>
      <c r="U179">
        <v>-84.69317</v>
      </c>
      <c r="V179">
        <v>-28.02008</v>
      </c>
      <c r="W179">
        <v>178.4713</v>
      </c>
      <c r="X179">
        <v>40.92454</v>
      </c>
      <c r="Y179">
        <v>0.3928571</v>
      </c>
      <c r="Z179">
        <v>-30.38323</v>
      </c>
      <c r="AA179">
        <v>-86.88013</v>
      </c>
      <c r="AB179">
        <v>-28.17661</v>
      </c>
      <c r="AC179">
        <v>177.237</v>
      </c>
      <c r="AD179">
        <v>39.3023</v>
      </c>
      <c r="AE179">
        <v>38</v>
      </c>
      <c r="AF179">
        <v>24</v>
      </c>
      <c r="AG179">
        <v>220</v>
      </c>
      <c r="AH179" t="s">
        <v>299</v>
      </c>
      <c r="AI179" t="s">
        <v>569</v>
      </c>
      <c r="AJ179">
        <v>8.06460320064253</v>
      </c>
      <c r="AK179" t="b">
        <v>1</v>
      </c>
    </row>
    <row r="180" spans="1:13">
      <c r="A180" s="26">
        <v>45482.2481597222</v>
      </c>
      <c r="B180">
        <v>0</v>
      </c>
      <c r="C180">
        <v>0</v>
      </c>
      <c r="D180" t="s">
        <v>479</v>
      </c>
      <c r="E180" s="21">
        <v>45</v>
      </c>
      <c r="F180" s="32">
        <v>45482.2480324074</v>
      </c>
      <c r="G180" t="s">
        <v>298</v>
      </c>
      <c r="H180">
        <v>4.393301</v>
      </c>
      <c r="I180">
        <v>-0.395731</v>
      </c>
      <c r="J180">
        <v>220</v>
      </c>
      <c r="K180" t="s">
        <v>299</v>
      </c>
      <c r="L180" t="s">
        <v>570</v>
      </c>
      <c r="M180">
        <v>8.08084402401147</v>
      </c>
    </row>
    <row r="181" spans="1:37">
      <c r="A181" s="26">
        <v>45482.2481597222</v>
      </c>
      <c r="B181">
        <v>0</v>
      </c>
      <c r="C181">
        <v>0</v>
      </c>
      <c r="D181" t="s">
        <v>297</v>
      </c>
      <c r="E181" s="21">
        <v>45</v>
      </c>
      <c r="F181" s="32">
        <v>45482.2480324074</v>
      </c>
      <c r="G181" t="s">
        <v>298</v>
      </c>
      <c r="H181">
        <v>4.393301</v>
      </c>
      <c r="I181">
        <v>4.393301</v>
      </c>
      <c r="J181">
        <v>-0.395731</v>
      </c>
      <c r="K181">
        <v>369.4375</v>
      </c>
      <c r="L181">
        <v>374.9958</v>
      </c>
      <c r="M181">
        <v>378.4375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0.3865168</v>
      </c>
      <c r="T181">
        <v>-30.1159</v>
      </c>
      <c r="U181">
        <v>-91.55644</v>
      </c>
      <c r="V181">
        <v>-27.78088</v>
      </c>
      <c r="W181">
        <v>178.6818</v>
      </c>
      <c r="X181">
        <v>41.18105</v>
      </c>
      <c r="Y181">
        <v>0.3928571</v>
      </c>
      <c r="Z181">
        <v>-30.38323</v>
      </c>
      <c r="AA181">
        <v>-86.88013</v>
      </c>
      <c r="AB181">
        <v>-28.17661</v>
      </c>
      <c r="AC181">
        <v>177.5442</v>
      </c>
      <c r="AD181">
        <v>39.3023</v>
      </c>
      <c r="AE181">
        <v>38</v>
      </c>
      <c r="AF181">
        <v>24</v>
      </c>
      <c r="AG181">
        <v>220</v>
      </c>
      <c r="AH181" t="s">
        <v>299</v>
      </c>
      <c r="AI181" t="s">
        <v>570</v>
      </c>
      <c r="AJ181">
        <v>8.08084402401147</v>
      </c>
      <c r="AK181" t="b">
        <v>1</v>
      </c>
    </row>
    <row r="182" spans="1:13">
      <c r="A182" s="26">
        <v>45482.248275463</v>
      </c>
      <c r="B182">
        <v>0</v>
      </c>
      <c r="C182">
        <v>0</v>
      </c>
      <c r="D182" t="s">
        <v>479</v>
      </c>
      <c r="E182" s="21">
        <v>46</v>
      </c>
      <c r="F182" s="32">
        <v>45482.2481481481</v>
      </c>
      <c r="G182" t="s">
        <v>480</v>
      </c>
      <c r="H182">
        <v>4.482592</v>
      </c>
      <c r="I182">
        <v>-0.200428</v>
      </c>
      <c r="J182">
        <v>220</v>
      </c>
      <c r="K182" t="s">
        <v>299</v>
      </c>
      <c r="L182" t="s">
        <v>571</v>
      </c>
      <c r="M182">
        <v>8.18062067500183</v>
      </c>
    </row>
    <row r="183" spans="1:37">
      <c r="A183" s="26">
        <v>45482.248275463</v>
      </c>
      <c r="B183">
        <v>0</v>
      </c>
      <c r="C183">
        <v>0</v>
      </c>
      <c r="D183" t="s">
        <v>297</v>
      </c>
      <c r="E183" s="21">
        <v>46</v>
      </c>
      <c r="F183" s="32">
        <v>45482.2481481481</v>
      </c>
      <c r="G183" t="s">
        <v>298</v>
      </c>
      <c r="H183">
        <v>4.482592</v>
      </c>
      <c r="I183">
        <v>4.482592</v>
      </c>
      <c r="J183">
        <v>-0.200428</v>
      </c>
      <c r="K183">
        <v>284.7917</v>
      </c>
      <c r="L183">
        <v>289.1411</v>
      </c>
      <c r="M183">
        <v>293.2708</v>
      </c>
      <c r="N183">
        <v>48000</v>
      </c>
      <c r="O183">
        <v>-1</v>
      </c>
      <c r="P183">
        <v>136963</v>
      </c>
      <c r="Q183">
        <v>48000</v>
      </c>
      <c r="R183">
        <v>0</v>
      </c>
      <c r="S183">
        <v>0.3856502</v>
      </c>
      <c r="T183">
        <v>-30.33862</v>
      </c>
      <c r="U183">
        <v>-96.03764</v>
      </c>
      <c r="V183">
        <v>-27.97619</v>
      </c>
      <c r="W183">
        <v>290.2891</v>
      </c>
      <c r="X183">
        <v>41.17764</v>
      </c>
      <c r="Y183">
        <v>0.3928571</v>
      </c>
      <c r="Z183">
        <v>-30.38323</v>
      </c>
      <c r="AA183">
        <v>-86.88013</v>
      </c>
      <c r="AB183">
        <v>-28.17661</v>
      </c>
      <c r="AC183">
        <v>108.5813</v>
      </c>
      <c r="AD183">
        <v>39.3023</v>
      </c>
      <c r="AE183">
        <v>38</v>
      </c>
      <c r="AF183">
        <v>24</v>
      </c>
      <c r="AG183">
        <v>220</v>
      </c>
      <c r="AH183" t="s">
        <v>299</v>
      </c>
      <c r="AI183" t="s">
        <v>571</v>
      </c>
      <c r="AJ183">
        <v>8.18062067500183</v>
      </c>
      <c r="AK183" t="b">
        <v>1</v>
      </c>
    </row>
    <row r="184" spans="1:13">
      <c r="A184" s="26">
        <v>45482.2483912037</v>
      </c>
      <c r="B184">
        <v>0</v>
      </c>
      <c r="C184">
        <v>0</v>
      </c>
      <c r="D184" t="s">
        <v>479</v>
      </c>
      <c r="E184" s="21">
        <v>46</v>
      </c>
      <c r="F184" s="32">
        <v>45482.2482638889</v>
      </c>
      <c r="G184" t="s">
        <v>298</v>
      </c>
      <c r="H184">
        <v>4.527899</v>
      </c>
      <c r="I184">
        <v>-0.4308453</v>
      </c>
      <c r="J184">
        <v>220</v>
      </c>
      <c r="K184" t="s">
        <v>299</v>
      </c>
      <c r="L184" t="s">
        <v>572</v>
      </c>
      <c r="M184">
        <v>9.00026808110363</v>
      </c>
    </row>
    <row r="185" spans="1:37">
      <c r="A185" s="26">
        <v>45482.2483912037</v>
      </c>
      <c r="B185">
        <v>0</v>
      </c>
      <c r="C185">
        <v>0</v>
      </c>
      <c r="D185" t="s">
        <v>297</v>
      </c>
      <c r="E185" s="21">
        <v>46</v>
      </c>
      <c r="F185" s="32">
        <v>45482.2482638889</v>
      </c>
      <c r="G185" t="s">
        <v>298</v>
      </c>
      <c r="H185">
        <v>4.527899</v>
      </c>
      <c r="I185">
        <v>4.527899</v>
      </c>
      <c r="J185">
        <v>-0.4308453</v>
      </c>
      <c r="K185">
        <v>376.1667</v>
      </c>
      <c r="L185">
        <v>390.5487</v>
      </c>
      <c r="M185">
        <v>405.0417</v>
      </c>
      <c r="N185">
        <v>47764.02</v>
      </c>
      <c r="O185">
        <v>-1</v>
      </c>
      <c r="P185">
        <v>136963</v>
      </c>
      <c r="Q185">
        <v>48000</v>
      </c>
      <c r="R185">
        <v>0</v>
      </c>
      <c r="S185">
        <v>0.3856502</v>
      </c>
      <c r="T185">
        <v>-30.10131</v>
      </c>
      <c r="U185">
        <v>-82.75481</v>
      </c>
      <c r="V185">
        <v>-27.74577</v>
      </c>
      <c r="W185">
        <v>178.527</v>
      </c>
      <c r="X185">
        <v>40.93429</v>
      </c>
      <c r="Y185">
        <v>0.3928571</v>
      </c>
      <c r="Z185">
        <v>-30.38323</v>
      </c>
      <c r="AA185">
        <v>-86.88013</v>
      </c>
      <c r="AB185">
        <v>-28.17661</v>
      </c>
      <c r="AC185">
        <v>177.3909</v>
      </c>
      <c r="AD185">
        <v>39.3023</v>
      </c>
      <c r="AE185">
        <v>38</v>
      </c>
      <c r="AF185">
        <v>24</v>
      </c>
      <c r="AG185">
        <v>220</v>
      </c>
      <c r="AH185" t="s">
        <v>299</v>
      </c>
      <c r="AI185" t="s">
        <v>572</v>
      </c>
      <c r="AJ185">
        <v>9.00026808110363</v>
      </c>
      <c r="AK185" t="b">
        <v>1</v>
      </c>
    </row>
    <row r="186" spans="1:13">
      <c r="A186" s="26">
        <v>45482.2485069444</v>
      </c>
      <c r="B186">
        <v>0</v>
      </c>
      <c r="C186">
        <v>0</v>
      </c>
      <c r="D186" t="s">
        <v>479</v>
      </c>
      <c r="E186" s="21">
        <v>47</v>
      </c>
      <c r="F186" s="32">
        <v>45482.2483796296</v>
      </c>
      <c r="G186" t="s">
        <v>480</v>
      </c>
      <c r="H186">
        <v>4.419691</v>
      </c>
      <c r="I186">
        <v>-0.1022091</v>
      </c>
      <c r="J186">
        <v>220</v>
      </c>
      <c r="K186" t="s">
        <v>299</v>
      </c>
      <c r="L186" t="s">
        <v>573</v>
      </c>
      <c r="M186">
        <v>8.16114047992843</v>
      </c>
    </row>
    <row r="187" spans="1:37">
      <c r="A187" s="26">
        <v>45482.2485069444</v>
      </c>
      <c r="B187">
        <v>0</v>
      </c>
      <c r="C187">
        <v>0</v>
      </c>
      <c r="D187" t="s">
        <v>297</v>
      </c>
      <c r="E187" s="21">
        <v>47</v>
      </c>
      <c r="F187" s="32">
        <v>45482.2483796296</v>
      </c>
      <c r="G187" t="s">
        <v>298</v>
      </c>
      <c r="H187">
        <v>4.419691</v>
      </c>
      <c r="I187">
        <v>4.419691</v>
      </c>
      <c r="J187">
        <v>-0.1022091</v>
      </c>
      <c r="K187">
        <v>287.75</v>
      </c>
      <c r="L187">
        <v>291.7072</v>
      </c>
      <c r="M187">
        <v>295.8958</v>
      </c>
      <c r="N187">
        <v>48000</v>
      </c>
      <c r="O187">
        <v>-1</v>
      </c>
      <c r="P187">
        <v>136963</v>
      </c>
      <c r="Q187">
        <v>48000</v>
      </c>
      <c r="R187">
        <v>0</v>
      </c>
      <c r="S187">
        <v>0.3887641</v>
      </c>
      <c r="T187">
        <v>-30.39438</v>
      </c>
      <c r="U187">
        <v>-89.36224</v>
      </c>
      <c r="V187">
        <v>-28.07441</v>
      </c>
      <c r="W187">
        <v>289.77</v>
      </c>
      <c r="X187">
        <v>41.15037</v>
      </c>
      <c r="Y187">
        <v>0.3928571</v>
      </c>
      <c r="Z187">
        <v>-30.38323</v>
      </c>
      <c r="AA187">
        <v>-86.88013</v>
      </c>
      <c r="AB187">
        <v>-28.17661</v>
      </c>
      <c r="AC187">
        <v>177.2755</v>
      </c>
      <c r="AD187">
        <v>39.3023</v>
      </c>
      <c r="AE187">
        <v>38</v>
      </c>
      <c r="AF187">
        <v>24</v>
      </c>
      <c r="AG187">
        <v>220</v>
      </c>
      <c r="AH187" t="s">
        <v>299</v>
      </c>
      <c r="AI187" t="s">
        <v>573</v>
      </c>
      <c r="AJ187">
        <v>8.16114047992843</v>
      </c>
      <c r="AK187" t="b">
        <v>1</v>
      </c>
    </row>
    <row r="188" spans="1:13">
      <c r="A188" s="26">
        <v>45482.2486226852</v>
      </c>
      <c r="B188">
        <v>0</v>
      </c>
      <c r="C188">
        <v>0</v>
      </c>
      <c r="D188" t="s">
        <v>479</v>
      </c>
      <c r="E188" s="21">
        <v>47</v>
      </c>
      <c r="F188" s="32">
        <v>45482.2484953704</v>
      </c>
      <c r="G188" t="s">
        <v>298</v>
      </c>
      <c r="H188">
        <v>4.39298</v>
      </c>
      <c r="I188">
        <v>-0.5178223</v>
      </c>
      <c r="J188">
        <v>220</v>
      </c>
      <c r="K188" t="s">
        <v>299</v>
      </c>
      <c r="L188" t="s">
        <v>574</v>
      </c>
      <c r="M188">
        <v>8.79035745627051</v>
      </c>
    </row>
    <row r="189" spans="1:37">
      <c r="A189" s="26">
        <v>45482.2486226852</v>
      </c>
      <c r="B189">
        <v>0</v>
      </c>
      <c r="C189">
        <v>0</v>
      </c>
      <c r="D189" t="s">
        <v>297</v>
      </c>
      <c r="E189" s="21">
        <v>47</v>
      </c>
      <c r="F189" s="32">
        <v>45482.2484953704</v>
      </c>
      <c r="G189" t="s">
        <v>298</v>
      </c>
      <c r="H189">
        <v>4.39298</v>
      </c>
      <c r="I189">
        <v>4.39298</v>
      </c>
      <c r="J189">
        <v>-0.5178223</v>
      </c>
      <c r="K189">
        <v>332.5833</v>
      </c>
      <c r="L189">
        <v>357.6093</v>
      </c>
      <c r="M189">
        <v>392.5625</v>
      </c>
      <c r="N189">
        <v>48506.8</v>
      </c>
      <c r="O189">
        <v>-1</v>
      </c>
      <c r="P189">
        <v>136963</v>
      </c>
      <c r="Q189">
        <v>48000</v>
      </c>
      <c r="R189">
        <v>1</v>
      </c>
      <c r="S189">
        <v>0.3766816</v>
      </c>
      <c r="T189">
        <v>-30.11472</v>
      </c>
      <c r="U189">
        <v>-90.73177</v>
      </c>
      <c r="V189">
        <v>-27.65879</v>
      </c>
      <c r="W189">
        <v>179.7042</v>
      </c>
      <c r="X189">
        <v>41.0146</v>
      </c>
      <c r="Y189">
        <v>0.3928571</v>
      </c>
      <c r="Z189">
        <v>-30.38323</v>
      </c>
      <c r="AA189">
        <v>-86.88013</v>
      </c>
      <c r="AB189">
        <v>-28.17661</v>
      </c>
      <c r="AC189">
        <v>179.5058</v>
      </c>
      <c r="AD189">
        <v>39.3023</v>
      </c>
      <c r="AE189">
        <v>38</v>
      </c>
      <c r="AF189">
        <v>24</v>
      </c>
      <c r="AG189">
        <v>220</v>
      </c>
      <c r="AH189" t="s">
        <v>299</v>
      </c>
      <c r="AI189" t="s">
        <v>574</v>
      </c>
      <c r="AJ189">
        <v>8.79035745627051</v>
      </c>
      <c r="AK189" t="b">
        <v>1</v>
      </c>
    </row>
    <row r="190" spans="1:13">
      <c r="A190" s="26">
        <v>45482.2487384259</v>
      </c>
      <c r="B190">
        <v>0</v>
      </c>
      <c r="C190">
        <v>0</v>
      </c>
      <c r="D190" t="s">
        <v>479</v>
      </c>
      <c r="E190" s="21">
        <v>48</v>
      </c>
      <c r="F190" s="32">
        <v>45482.2486111111</v>
      </c>
      <c r="G190" t="s">
        <v>480</v>
      </c>
      <c r="H190">
        <v>4.469938</v>
      </c>
      <c r="I190">
        <v>-0.1361332</v>
      </c>
      <c r="J190">
        <v>220</v>
      </c>
      <c r="K190" t="s">
        <v>299</v>
      </c>
      <c r="L190" t="s">
        <v>575</v>
      </c>
      <c r="M190">
        <v>8.99028494741406</v>
      </c>
    </row>
    <row r="191" spans="1:37">
      <c r="A191" s="26">
        <v>45482.2487384259</v>
      </c>
      <c r="B191">
        <v>0</v>
      </c>
      <c r="C191">
        <v>0</v>
      </c>
      <c r="D191" t="s">
        <v>297</v>
      </c>
      <c r="E191" s="21">
        <v>48</v>
      </c>
      <c r="F191" s="32">
        <v>45482.2486111111</v>
      </c>
      <c r="G191" t="s">
        <v>298</v>
      </c>
      <c r="H191">
        <v>4.469938</v>
      </c>
      <c r="I191">
        <v>4.469938</v>
      </c>
      <c r="J191">
        <v>-0.1361332</v>
      </c>
      <c r="K191">
        <v>285.3333</v>
      </c>
      <c r="L191">
        <v>292.2546</v>
      </c>
      <c r="M191">
        <v>295.0625</v>
      </c>
      <c r="N191">
        <v>48000</v>
      </c>
      <c r="O191">
        <v>-1</v>
      </c>
      <c r="P191">
        <v>136963</v>
      </c>
      <c r="Q191">
        <v>48000</v>
      </c>
      <c r="R191">
        <v>0</v>
      </c>
      <c r="S191">
        <v>0.3865168</v>
      </c>
      <c r="T191">
        <v>-30.38303</v>
      </c>
      <c r="U191">
        <v>-83.194</v>
      </c>
      <c r="V191">
        <v>-28.04048</v>
      </c>
      <c r="W191">
        <v>179.7851</v>
      </c>
      <c r="X191">
        <v>41.08761</v>
      </c>
      <c r="Y191">
        <v>0.3928571</v>
      </c>
      <c r="Z191">
        <v>-30.38323</v>
      </c>
      <c r="AA191">
        <v>-86.88013</v>
      </c>
      <c r="AB191">
        <v>-28.17661</v>
      </c>
      <c r="AC191">
        <v>179.0832</v>
      </c>
      <c r="AD191">
        <v>39.3023</v>
      </c>
      <c r="AE191">
        <v>38</v>
      </c>
      <c r="AF191">
        <v>24</v>
      </c>
      <c r="AG191">
        <v>220</v>
      </c>
      <c r="AH191" t="s">
        <v>299</v>
      </c>
      <c r="AI191" t="s">
        <v>575</v>
      </c>
      <c r="AJ191">
        <v>8.99028494741406</v>
      </c>
      <c r="AK191" t="b">
        <v>1</v>
      </c>
    </row>
    <row r="192" spans="1:13">
      <c r="A192" s="26">
        <v>45482.2488541667</v>
      </c>
      <c r="B192">
        <v>0</v>
      </c>
      <c r="C192">
        <v>0</v>
      </c>
      <c r="D192" t="s">
        <v>479</v>
      </c>
      <c r="E192" s="21">
        <v>48</v>
      </c>
      <c r="F192" s="32">
        <v>45482.2487268519</v>
      </c>
      <c r="G192" t="s">
        <v>298</v>
      </c>
      <c r="H192">
        <v>4.528222</v>
      </c>
      <c r="I192">
        <v>-0.3905716</v>
      </c>
      <c r="J192">
        <v>220</v>
      </c>
      <c r="K192" t="s">
        <v>299</v>
      </c>
      <c r="L192" t="s">
        <v>576</v>
      </c>
      <c r="M192">
        <v>8.55790764687469</v>
      </c>
    </row>
    <row r="193" spans="1:37">
      <c r="A193" s="26">
        <v>45482.2488541667</v>
      </c>
      <c r="B193">
        <v>0</v>
      </c>
      <c r="C193">
        <v>0</v>
      </c>
      <c r="D193" t="s">
        <v>297</v>
      </c>
      <c r="E193" s="21">
        <v>48</v>
      </c>
      <c r="F193" s="32">
        <v>45482.2487268519</v>
      </c>
      <c r="G193" t="s">
        <v>298</v>
      </c>
      <c r="H193">
        <v>4.528222</v>
      </c>
      <c r="I193">
        <v>4.528222</v>
      </c>
      <c r="J193">
        <v>-0.3905716</v>
      </c>
      <c r="K193">
        <v>338.0208</v>
      </c>
      <c r="L193">
        <v>349.9046</v>
      </c>
      <c r="M193">
        <v>363.8958</v>
      </c>
      <c r="N193">
        <v>48230.38</v>
      </c>
      <c r="O193">
        <v>-1</v>
      </c>
      <c r="P193">
        <v>136963</v>
      </c>
      <c r="Q193">
        <v>48000</v>
      </c>
      <c r="R193">
        <v>0</v>
      </c>
      <c r="S193">
        <v>0.3878924</v>
      </c>
      <c r="T193">
        <v>-30.12107</v>
      </c>
      <c r="U193">
        <v>-93.12371</v>
      </c>
      <c r="V193">
        <v>-27.78604</v>
      </c>
      <c r="W193">
        <v>291.3859</v>
      </c>
      <c r="X193">
        <v>41.39576</v>
      </c>
      <c r="Y193">
        <v>0.3928571</v>
      </c>
      <c r="Z193">
        <v>-30.38323</v>
      </c>
      <c r="AA193">
        <v>-86.88013</v>
      </c>
      <c r="AB193">
        <v>-28.17661</v>
      </c>
      <c r="AC193">
        <v>291.902</v>
      </c>
      <c r="AD193">
        <v>39.3023</v>
      </c>
      <c r="AE193">
        <v>38</v>
      </c>
      <c r="AF193">
        <v>24</v>
      </c>
      <c r="AG193">
        <v>220</v>
      </c>
      <c r="AH193" t="s">
        <v>299</v>
      </c>
      <c r="AI193" t="s">
        <v>576</v>
      </c>
      <c r="AJ193">
        <v>8.55790764687469</v>
      </c>
      <c r="AK193" t="b">
        <v>1</v>
      </c>
    </row>
    <row r="194" spans="1:13">
      <c r="A194" s="26">
        <v>45482.2489699074</v>
      </c>
      <c r="B194">
        <v>0</v>
      </c>
      <c r="C194">
        <v>0</v>
      </c>
      <c r="D194" t="s">
        <v>479</v>
      </c>
      <c r="E194" s="21">
        <v>49</v>
      </c>
      <c r="F194" s="32">
        <v>45482.2488425926</v>
      </c>
      <c r="G194" t="s">
        <v>480</v>
      </c>
      <c r="H194">
        <v>4.489827</v>
      </c>
      <c r="I194">
        <v>-0.318346</v>
      </c>
      <c r="J194">
        <v>220</v>
      </c>
      <c r="K194" t="s">
        <v>299</v>
      </c>
      <c r="L194" t="s">
        <v>577</v>
      </c>
      <c r="M194">
        <v>8.57511898644272</v>
      </c>
    </row>
    <row r="195" spans="1:37">
      <c r="A195" s="26">
        <v>45482.2489699074</v>
      </c>
      <c r="B195">
        <v>0</v>
      </c>
      <c r="C195">
        <v>0</v>
      </c>
      <c r="D195" t="s">
        <v>297</v>
      </c>
      <c r="E195" s="21">
        <v>49</v>
      </c>
      <c r="F195" s="32">
        <v>45482.2488425926</v>
      </c>
      <c r="G195" t="s">
        <v>298</v>
      </c>
      <c r="H195">
        <v>4.489827</v>
      </c>
      <c r="I195">
        <v>4.489827</v>
      </c>
      <c r="J195">
        <v>-0.318346</v>
      </c>
      <c r="K195">
        <v>290.4583</v>
      </c>
      <c r="L195">
        <v>295.2805</v>
      </c>
      <c r="M195">
        <v>299.2292</v>
      </c>
      <c r="N195">
        <v>48000</v>
      </c>
      <c r="O195">
        <v>-1</v>
      </c>
      <c r="P195">
        <v>136963</v>
      </c>
      <c r="Q195">
        <v>48000</v>
      </c>
      <c r="R195">
        <v>0</v>
      </c>
      <c r="S195">
        <v>0.3775281</v>
      </c>
      <c r="T195">
        <v>-30.31845</v>
      </c>
      <c r="U195">
        <v>-91.46752</v>
      </c>
      <c r="V195">
        <v>-27.85827</v>
      </c>
      <c r="W195">
        <v>291.1278</v>
      </c>
      <c r="X195">
        <v>41.19803</v>
      </c>
      <c r="Y195">
        <v>0.3928571</v>
      </c>
      <c r="Z195">
        <v>-30.38323</v>
      </c>
      <c r="AA195">
        <v>-86.88013</v>
      </c>
      <c r="AB195">
        <v>-28.17661</v>
      </c>
      <c r="AC195">
        <v>178.7018</v>
      </c>
      <c r="AD195">
        <v>39.3023</v>
      </c>
      <c r="AE195">
        <v>38</v>
      </c>
      <c r="AF195">
        <v>24</v>
      </c>
      <c r="AG195">
        <v>220</v>
      </c>
      <c r="AH195" t="s">
        <v>299</v>
      </c>
      <c r="AI195" t="s">
        <v>577</v>
      </c>
      <c r="AJ195">
        <v>8.57511898644272</v>
      </c>
      <c r="AK195" t="b">
        <v>1</v>
      </c>
    </row>
    <row r="196" spans="1:13">
      <c r="A196" s="26">
        <v>45482.2490856481</v>
      </c>
      <c r="B196">
        <v>0</v>
      </c>
      <c r="C196">
        <v>0</v>
      </c>
      <c r="D196" t="s">
        <v>479</v>
      </c>
      <c r="E196" s="21">
        <v>49</v>
      </c>
      <c r="F196" s="32">
        <v>45482.2489583333</v>
      </c>
      <c r="G196" t="s">
        <v>298</v>
      </c>
      <c r="H196">
        <v>4.45953</v>
      </c>
      <c r="I196">
        <v>-0.4077206</v>
      </c>
      <c r="J196">
        <v>220</v>
      </c>
      <c r="K196" t="s">
        <v>299</v>
      </c>
      <c r="L196" t="s">
        <v>578</v>
      </c>
      <c r="M196">
        <v>9.34037887604486</v>
      </c>
    </row>
    <row r="197" spans="1:37">
      <c r="A197" s="26">
        <v>45482.2490856481</v>
      </c>
      <c r="B197">
        <v>0</v>
      </c>
      <c r="C197">
        <v>0</v>
      </c>
      <c r="D197" t="s">
        <v>297</v>
      </c>
      <c r="E197" s="21">
        <v>49</v>
      </c>
      <c r="F197" s="32">
        <v>45482.2489583333</v>
      </c>
      <c r="G197" t="s">
        <v>298</v>
      </c>
      <c r="H197">
        <v>4.45953</v>
      </c>
      <c r="I197">
        <v>4.45953</v>
      </c>
      <c r="J197">
        <v>-0.4077206</v>
      </c>
      <c r="K197">
        <v>353.5833</v>
      </c>
      <c r="L197">
        <v>360.4532</v>
      </c>
      <c r="M197">
        <v>369.3542</v>
      </c>
      <c r="N197">
        <v>48000</v>
      </c>
      <c r="O197">
        <v>-1</v>
      </c>
      <c r="P197">
        <v>136963</v>
      </c>
      <c r="Q197">
        <v>48000</v>
      </c>
      <c r="R197">
        <v>0</v>
      </c>
      <c r="S197">
        <v>0.3865168</v>
      </c>
      <c r="T197">
        <v>-30.11462</v>
      </c>
      <c r="U197">
        <v>-83.38227</v>
      </c>
      <c r="V197">
        <v>-27.76889</v>
      </c>
      <c r="W197">
        <v>178.5062</v>
      </c>
      <c r="X197">
        <v>40.65442</v>
      </c>
      <c r="Y197">
        <v>0.3928571</v>
      </c>
      <c r="Z197">
        <v>-30.38323</v>
      </c>
      <c r="AA197">
        <v>-86.88013</v>
      </c>
      <c r="AB197">
        <v>-28.17661</v>
      </c>
      <c r="AC197">
        <v>177.3909</v>
      </c>
      <c r="AD197">
        <v>39.3023</v>
      </c>
      <c r="AE197">
        <v>38</v>
      </c>
      <c r="AF197">
        <v>24</v>
      </c>
      <c r="AG197">
        <v>220</v>
      </c>
      <c r="AH197" t="s">
        <v>299</v>
      </c>
      <c r="AI197" t="s">
        <v>578</v>
      </c>
      <c r="AJ197">
        <v>9.34037887604486</v>
      </c>
      <c r="AK197" t="b">
        <v>1</v>
      </c>
    </row>
    <row r="198" spans="1:13">
      <c r="A198" s="26">
        <v>45482.2492013889</v>
      </c>
      <c r="B198">
        <v>0</v>
      </c>
      <c r="C198">
        <v>0</v>
      </c>
      <c r="D198" t="s">
        <v>479</v>
      </c>
      <c r="E198" s="21">
        <v>50</v>
      </c>
      <c r="F198" s="32">
        <v>45482.2490740741</v>
      </c>
      <c r="G198" t="s">
        <v>480</v>
      </c>
      <c r="H198">
        <v>4.551998</v>
      </c>
      <c r="I198">
        <v>-0.1756077</v>
      </c>
      <c r="J198">
        <v>220</v>
      </c>
      <c r="K198" t="s">
        <v>299</v>
      </c>
      <c r="L198" t="s">
        <v>579</v>
      </c>
      <c r="M198">
        <v>8.23084181821641</v>
      </c>
    </row>
    <row r="199" spans="1:37">
      <c r="A199" s="26">
        <v>45482.2492013889</v>
      </c>
      <c r="B199">
        <v>0</v>
      </c>
      <c r="C199">
        <v>0</v>
      </c>
      <c r="D199" t="s">
        <v>297</v>
      </c>
      <c r="E199" s="21">
        <v>50</v>
      </c>
      <c r="F199" s="32">
        <v>45482.2490740741</v>
      </c>
      <c r="G199" t="s">
        <v>298</v>
      </c>
      <c r="H199">
        <v>4.551998</v>
      </c>
      <c r="I199">
        <v>4.551998</v>
      </c>
      <c r="J199">
        <v>-0.1756077</v>
      </c>
      <c r="K199">
        <v>291.8542</v>
      </c>
      <c r="L199">
        <v>296.2377</v>
      </c>
      <c r="M199">
        <v>300.625</v>
      </c>
      <c r="N199">
        <v>48000</v>
      </c>
      <c r="O199">
        <v>-1</v>
      </c>
      <c r="P199">
        <v>136963</v>
      </c>
      <c r="Q199">
        <v>48000</v>
      </c>
      <c r="R199">
        <v>0</v>
      </c>
      <c r="S199">
        <v>0.3865168</v>
      </c>
      <c r="T199">
        <v>-30.3569</v>
      </c>
      <c r="U199">
        <v>-83.13634</v>
      </c>
      <c r="V199">
        <v>-28.00101</v>
      </c>
      <c r="W199">
        <v>292.644</v>
      </c>
      <c r="X199">
        <v>41.1757</v>
      </c>
      <c r="Y199">
        <v>0.3928571</v>
      </c>
      <c r="Z199">
        <v>-30.38323</v>
      </c>
      <c r="AA199">
        <v>-86.88013</v>
      </c>
      <c r="AB199">
        <v>-28.17661</v>
      </c>
      <c r="AC199">
        <v>178.6384</v>
      </c>
      <c r="AD199">
        <v>39.3023</v>
      </c>
      <c r="AE199">
        <v>38</v>
      </c>
      <c r="AF199">
        <v>24</v>
      </c>
      <c r="AG199">
        <v>220</v>
      </c>
      <c r="AH199" t="s">
        <v>299</v>
      </c>
      <c r="AI199" t="s">
        <v>579</v>
      </c>
      <c r="AJ199">
        <v>8.23084181821641</v>
      </c>
      <c r="AK199" t="b">
        <v>1</v>
      </c>
    </row>
    <row r="200" spans="1:13">
      <c r="A200" s="26">
        <v>45482.2493171296</v>
      </c>
      <c r="B200">
        <v>0</v>
      </c>
      <c r="C200">
        <v>0</v>
      </c>
      <c r="D200" t="s">
        <v>479</v>
      </c>
      <c r="E200" s="21">
        <v>50</v>
      </c>
      <c r="F200" s="32">
        <v>45482.2491898148</v>
      </c>
      <c r="G200" t="s">
        <v>298</v>
      </c>
      <c r="H200">
        <v>4.502358</v>
      </c>
      <c r="I200">
        <v>-0.4180965</v>
      </c>
      <c r="J200">
        <v>220</v>
      </c>
      <c r="K200" t="s">
        <v>299</v>
      </c>
      <c r="L200" t="s">
        <v>580</v>
      </c>
      <c r="M200">
        <v>8.56092628957108</v>
      </c>
    </row>
    <row r="201" spans="1:37">
      <c r="A201" s="26">
        <v>45482.2493171296</v>
      </c>
      <c r="B201">
        <v>0</v>
      </c>
      <c r="C201">
        <v>0</v>
      </c>
      <c r="D201" t="s">
        <v>297</v>
      </c>
      <c r="E201" s="21">
        <v>50</v>
      </c>
      <c r="F201" s="32">
        <v>45482.2491898148</v>
      </c>
      <c r="G201" t="s">
        <v>298</v>
      </c>
      <c r="H201">
        <v>4.502358</v>
      </c>
      <c r="I201">
        <v>4.502358</v>
      </c>
      <c r="J201">
        <v>-0.4180965</v>
      </c>
      <c r="K201">
        <v>353.5417</v>
      </c>
      <c r="L201">
        <v>362.5148</v>
      </c>
      <c r="M201">
        <v>371.5417</v>
      </c>
      <c r="N201">
        <v>48000</v>
      </c>
      <c r="O201">
        <v>-1</v>
      </c>
      <c r="P201">
        <v>136963</v>
      </c>
      <c r="Q201">
        <v>48000</v>
      </c>
      <c r="R201">
        <v>0</v>
      </c>
      <c r="S201">
        <v>0.3878924</v>
      </c>
      <c r="T201">
        <v>-30.09313</v>
      </c>
      <c r="U201">
        <v>-87.47362</v>
      </c>
      <c r="V201">
        <v>-27.75852</v>
      </c>
      <c r="W201">
        <v>292.3419</v>
      </c>
      <c r="X201">
        <v>41.27382</v>
      </c>
      <c r="Y201">
        <v>0.3928571</v>
      </c>
      <c r="Z201">
        <v>-30.38323</v>
      </c>
      <c r="AA201">
        <v>-86.88013</v>
      </c>
      <c r="AB201">
        <v>-28.17661</v>
      </c>
      <c r="AC201">
        <v>178.6384</v>
      </c>
      <c r="AD201">
        <v>39.3023</v>
      </c>
      <c r="AE201">
        <v>38</v>
      </c>
      <c r="AF201">
        <v>24</v>
      </c>
      <c r="AG201">
        <v>220</v>
      </c>
      <c r="AH201" t="s">
        <v>299</v>
      </c>
      <c r="AI201" t="s">
        <v>580</v>
      </c>
      <c r="AJ201">
        <v>8.56092628957108</v>
      </c>
      <c r="AK201" t="b">
        <v>1</v>
      </c>
    </row>
    <row r="202" spans="1:13">
      <c r="A202" s="26">
        <v>45482.2494328704</v>
      </c>
      <c r="B202">
        <v>0</v>
      </c>
      <c r="C202">
        <v>0</v>
      </c>
      <c r="D202" t="s">
        <v>479</v>
      </c>
      <c r="E202" s="21">
        <v>51</v>
      </c>
      <c r="F202" s="32">
        <v>45482.2493055556</v>
      </c>
      <c r="G202" t="s">
        <v>480</v>
      </c>
      <c r="H202">
        <v>4.501247</v>
      </c>
      <c r="I202">
        <v>-0.2988453</v>
      </c>
      <c r="J202">
        <v>220</v>
      </c>
      <c r="K202" t="s">
        <v>299</v>
      </c>
      <c r="L202" t="s">
        <v>581</v>
      </c>
      <c r="M202">
        <v>8.62833539346247</v>
      </c>
    </row>
    <row r="203" spans="1:37">
      <c r="A203" s="26">
        <v>45482.2494328704</v>
      </c>
      <c r="B203">
        <v>0</v>
      </c>
      <c r="C203">
        <v>0</v>
      </c>
      <c r="D203" t="s">
        <v>297</v>
      </c>
      <c r="E203" s="21">
        <v>51</v>
      </c>
      <c r="F203" s="32">
        <v>45482.2493055556</v>
      </c>
      <c r="G203" t="s">
        <v>298</v>
      </c>
      <c r="H203">
        <v>4.501247</v>
      </c>
      <c r="I203">
        <v>4.501247</v>
      </c>
      <c r="J203">
        <v>-0.2988453</v>
      </c>
      <c r="K203">
        <v>293.3542</v>
      </c>
      <c r="L203">
        <v>330.0462</v>
      </c>
      <c r="M203">
        <v>367.3125</v>
      </c>
      <c r="N203">
        <v>48777.42</v>
      </c>
      <c r="O203">
        <v>-1</v>
      </c>
      <c r="P203">
        <v>136963</v>
      </c>
      <c r="Q203">
        <v>48000</v>
      </c>
      <c r="R203">
        <v>1</v>
      </c>
      <c r="S203">
        <v>0.3766816</v>
      </c>
      <c r="T203">
        <v>-30.34833</v>
      </c>
      <c r="U203">
        <v>-90.60899</v>
      </c>
      <c r="V203">
        <v>-27.87777</v>
      </c>
      <c r="W203">
        <v>291.2456</v>
      </c>
      <c r="X203">
        <v>41.27225</v>
      </c>
      <c r="Y203">
        <v>0.3928571</v>
      </c>
      <c r="Z203">
        <v>-30.38323</v>
      </c>
      <c r="AA203">
        <v>-86.88013</v>
      </c>
      <c r="AB203">
        <v>-28.17661</v>
      </c>
      <c r="AC203">
        <v>292.1384</v>
      </c>
      <c r="AD203">
        <v>39.3023</v>
      </c>
      <c r="AE203">
        <v>38</v>
      </c>
      <c r="AF203">
        <v>24</v>
      </c>
      <c r="AG203">
        <v>220</v>
      </c>
      <c r="AH203" t="s">
        <v>299</v>
      </c>
      <c r="AI203" t="s">
        <v>581</v>
      </c>
      <c r="AJ203">
        <v>8.62833539346247</v>
      </c>
      <c r="AK203" t="b">
        <v>1</v>
      </c>
    </row>
    <row r="204" spans="1:13">
      <c r="A204" s="26">
        <v>45482.2495486111</v>
      </c>
      <c r="B204">
        <v>0</v>
      </c>
      <c r="C204">
        <v>0</v>
      </c>
      <c r="D204" t="s">
        <v>479</v>
      </c>
      <c r="E204" s="21">
        <v>51</v>
      </c>
      <c r="F204" s="32">
        <v>45482.2494212963</v>
      </c>
      <c r="G204" t="s">
        <v>298</v>
      </c>
      <c r="H204">
        <v>4.543004</v>
      </c>
      <c r="I204">
        <v>-0.3962975</v>
      </c>
      <c r="J204">
        <v>220</v>
      </c>
      <c r="K204" t="s">
        <v>299</v>
      </c>
      <c r="L204" t="s">
        <v>582</v>
      </c>
      <c r="M204">
        <v>7.77748127679314</v>
      </c>
    </row>
    <row r="205" spans="1:37">
      <c r="A205" s="26">
        <v>45482.2495486111</v>
      </c>
      <c r="B205">
        <v>0</v>
      </c>
      <c r="C205">
        <v>0</v>
      </c>
      <c r="D205" t="s">
        <v>297</v>
      </c>
      <c r="E205" s="21">
        <v>51</v>
      </c>
      <c r="F205" s="32">
        <v>45482.2494212963</v>
      </c>
      <c r="G205" t="s">
        <v>298</v>
      </c>
      <c r="H205">
        <v>4.543004</v>
      </c>
      <c r="I205">
        <v>4.543004</v>
      </c>
      <c r="J205">
        <v>-0.3962975</v>
      </c>
      <c r="K205">
        <v>356.8542</v>
      </c>
      <c r="L205">
        <v>383.3681</v>
      </c>
      <c r="M205">
        <v>412.0625</v>
      </c>
      <c r="N205">
        <v>48475.84</v>
      </c>
      <c r="O205">
        <v>-1</v>
      </c>
      <c r="P205">
        <v>136963</v>
      </c>
      <c r="Q205">
        <v>48000</v>
      </c>
      <c r="R205">
        <v>1</v>
      </c>
      <c r="S205">
        <v>0.3865168</v>
      </c>
      <c r="T205">
        <v>-30.12095</v>
      </c>
      <c r="U205">
        <v>-90.51907</v>
      </c>
      <c r="V205">
        <v>-27.78032</v>
      </c>
      <c r="W205">
        <v>291.0172</v>
      </c>
      <c r="X205">
        <v>41.26075</v>
      </c>
      <c r="Y205">
        <v>0.3928571</v>
      </c>
      <c r="Z205">
        <v>-30.38323</v>
      </c>
      <c r="AA205">
        <v>-86.88013</v>
      </c>
      <c r="AB205">
        <v>-28.17661</v>
      </c>
      <c r="AC205">
        <v>175.086</v>
      </c>
      <c r="AD205">
        <v>39.3023</v>
      </c>
      <c r="AE205">
        <v>38</v>
      </c>
      <c r="AF205">
        <v>24</v>
      </c>
      <c r="AG205">
        <v>220</v>
      </c>
      <c r="AH205" t="s">
        <v>299</v>
      </c>
      <c r="AI205" t="s">
        <v>582</v>
      </c>
      <c r="AJ205">
        <v>7.77748127679314</v>
      </c>
      <c r="AK205" t="b">
        <v>1</v>
      </c>
    </row>
    <row r="206" spans="1:13">
      <c r="A206" s="26">
        <v>45482.2496643519</v>
      </c>
      <c r="B206">
        <v>0</v>
      </c>
      <c r="C206">
        <v>0</v>
      </c>
      <c r="D206" t="s">
        <v>479</v>
      </c>
      <c r="E206" s="21">
        <v>52</v>
      </c>
      <c r="F206" s="32">
        <v>45482.249537037</v>
      </c>
      <c r="G206" t="s">
        <v>480</v>
      </c>
      <c r="H206">
        <v>4.495818</v>
      </c>
      <c r="I206">
        <v>-0.1387806</v>
      </c>
      <c r="J206">
        <v>220</v>
      </c>
      <c r="K206" t="s">
        <v>299</v>
      </c>
      <c r="L206" t="s">
        <v>583</v>
      </c>
      <c r="M206">
        <v>9.31808959811308</v>
      </c>
    </row>
    <row r="207" spans="1:37">
      <c r="A207" s="26">
        <v>45482.2496643519</v>
      </c>
      <c r="B207">
        <v>0</v>
      </c>
      <c r="C207">
        <v>0</v>
      </c>
      <c r="D207" t="s">
        <v>297</v>
      </c>
      <c r="E207" s="21">
        <v>52</v>
      </c>
      <c r="F207" s="32">
        <v>45482.249537037</v>
      </c>
      <c r="G207" t="s">
        <v>298</v>
      </c>
      <c r="H207">
        <v>4.495818</v>
      </c>
      <c r="I207">
        <v>4.495818</v>
      </c>
      <c r="J207">
        <v>-0.1387806</v>
      </c>
      <c r="K207">
        <v>273.6042</v>
      </c>
      <c r="L207">
        <v>299.0417</v>
      </c>
      <c r="M207">
        <v>323.9375</v>
      </c>
      <c r="N207">
        <v>48493.93</v>
      </c>
      <c r="O207">
        <v>-1</v>
      </c>
      <c r="P207">
        <v>136963</v>
      </c>
      <c r="Q207">
        <v>48000</v>
      </c>
      <c r="R207">
        <v>1</v>
      </c>
      <c r="S207">
        <v>0.3887641</v>
      </c>
      <c r="T207">
        <v>-30.3681</v>
      </c>
      <c r="U207">
        <v>-88.11781</v>
      </c>
      <c r="V207">
        <v>-28.03783</v>
      </c>
      <c r="W207">
        <v>290.517</v>
      </c>
      <c r="X207">
        <v>41.02173</v>
      </c>
      <c r="Y207">
        <v>0.3928571</v>
      </c>
      <c r="Z207">
        <v>-30.38323</v>
      </c>
      <c r="AA207">
        <v>-86.88013</v>
      </c>
      <c r="AB207">
        <v>-28.17661</v>
      </c>
      <c r="AC207">
        <v>179.9493</v>
      </c>
      <c r="AD207">
        <v>39.3023</v>
      </c>
      <c r="AE207">
        <v>38</v>
      </c>
      <c r="AF207">
        <v>24</v>
      </c>
      <c r="AG207">
        <v>220</v>
      </c>
      <c r="AH207" t="s">
        <v>299</v>
      </c>
      <c r="AI207" t="s">
        <v>583</v>
      </c>
      <c r="AJ207">
        <v>9.31808959811308</v>
      </c>
      <c r="AK207" t="b">
        <v>1</v>
      </c>
    </row>
    <row r="208" spans="1:13">
      <c r="A208" s="26">
        <v>45482.2497800926</v>
      </c>
      <c r="B208">
        <v>0</v>
      </c>
      <c r="C208">
        <v>0</v>
      </c>
      <c r="D208" t="s">
        <v>479</v>
      </c>
      <c r="E208" s="21">
        <v>52</v>
      </c>
      <c r="F208" s="32">
        <v>45482.2496527778</v>
      </c>
      <c r="G208" t="s">
        <v>298</v>
      </c>
      <c r="H208">
        <v>4.462831</v>
      </c>
      <c r="I208">
        <v>-0.425251</v>
      </c>
      <c r="J208">
        <v>220</v>
      </c>
      <c r="K208" t="s">
        <v>299</v>
      </c>
      <c r="L208" t="s">
        <v>584</v>
      </c>
      <c r="M208">
        <v>7.58211485594745</v>
      </c>
    </row>
    <row r="209" spans="1:37">
      <c r="A209" s="26">
        <v>45482.2497800926</v>
      </c>
      <c r="B209">
        <v>0</v>
      </c>
      <c r="C209">
        <v>0</v>
      </c>
      <c r="D209" t="s">
        <v>297</v>
      </c>
      <c r="E209" s="21">
        <v>52</v>
      </c>
      <c r="F209" s="32">
        <v>45482.2496527778</v>
      </c>
      <c r="G209" t="s">
        <v>298</v>
      </c>
      <c r="H209">
        <v>4.462831</v>
      </c>
      <c r="I209">
        <v>4.462831</v>
      </c>
      <c r="J209">
        <v>-0.425251</v>
      </c>
      <c r="K209">
        <v>407.4792</v>
      </c>
      <c r="L209">
        <v>434.5112</v>
      </c>
      <c r="M209">
        <v>463.7708</v>
      </c>
      <c r="N209">
        <v>48544.51</v>
      </c>
      <c r="O209">
        <v>-1</v>
      </c>
      <c r="P209">
        <v>136963</v>
      </c>
      <c r="Q209">
        <v>48000</v>
      </c>
      <c r="R209">
        <v>1</v>
      </c>
      <c r="S209">
        <v>0.3887641</v>
      </c>
      <c r="T209">
        <v>-30.1</v>
      </c>
      <c r="U209">
        <v>-85.8336</v>
      </c>
      <c r="V209">
        <v>-27.75136</v>
      </c>
      <c r="W209">
        <v>291.8107</v>
      </c>
      <c r="X209">
        <v>41.10898</v>
      </c>
      <c r="Y209">
        <v>0.3928571</v>
      </c>
      <c r="Z209">
        <v>-30.38323</v>
      </c>
      <c r="AA209">
        <v>-86.88013</v>
      </c>
      <c r="AB209">
        <v>-28.17661</v>
      </c>
      <c r="AC209">
        <v>179.8389</v>
      </c>
      <c r="AD209">
        <v>39.3023</v>
      </c>
      <c r="AE209">
        <v>38</v>
      </c>
      <c r="AF209">
        <v>24</v>
      </c>
      <c r="AG209">
        <v>220</v>
      </c>
      <c r="AH209" t="s">
        <v>299</v>
      </c>
      <c r="AI209" t="s">
        <v>584</v>
      </c>
      <c r="AJ209">
        <v>7.58211485594745</v>
      </c>
      <c r="AK209" t="b">
        <v>1</v>
      </c>
    </row>
    <row r="210" spans="1:13">
      <c r="A210" s="26">
        <v>45482.2498958333</v>
      </c>
      <c r="B210">
        <v>0</v>
      </c>
      <c r="C210">
        <v>0</v>
      </c>
      <c r="D210" t="s">
        <v>479</v>
      </c>
      <c r="E210" s="21">
        <v>53</v>
      </c>
      <c r="F210" s="32">
        <v>45482.2497685185</v>
      </c>
      <c r="G210" t="s">
        <v>480</v>
      </c>
      <c r="H210">
        <v>4.529633</v>
      </c>
      <c r="I210">
        <v>-0.1653233</v>
      </c>
      <c r="J210">
        <v>220</v>
      </c>
      <c r="K210" t="s">
        <v>299</v>
      </c>
      <c r="L210" t="s">
        <v>585</v>
      </c>
      <c r="M210">
        <v>9.38337161710722</v>
      </c>
    </row>
    <row r="211" spans="1:37">
      <c r="A211" s="26">
        <v>45482.2498958333</v>
      </c>
      <c r="B211">
        <v>0</v>
      </c>
      <c r="C211">
        <v>0</v>
      </c>
      <c r="D211" t="s">
        <v>297</v>
      </c>
      <c r="E211" s="21">
        <v>53</v>
      </c>
      <c r="F211" s="32">
        <v>45482.2497685185</v>
      </c>
      <c r="G211" t="s">
        <v>298</v>
      </c>
      <c r="H211">
        <v>4.529633</v>
      </c>
      <c r="I211">
        <v>4.529633</v>
      </c>
      <c r="J211">
        <v>-0.1653233</v>
      </c>
      <c r="K211">
        <v>311.8333</v>
      </c>
      <c r="L211">
        <v>325.7346</v>
      </c>
      <c r="M211">
        <v>340.5625</v>
      </c>
      <c r="N211">
        <v>48244.64</v>
      </c>
      <c r="O211">
        <v>-1</v>
      </c>
      <c r="P211">
        <v>136963</v>
      </c>
      <c r="Q211">
        <v>48000</v>
      </c>
      <c r="R211">
        <v>1</v>
      </c>
      <c r="S211">
        <v>0.3856502</v>
      </c>
      <c r="T211">
        <v>-30.36149</v>
      </c>
      <c r="U211">
        <v>-83.82208</v>
      </c>
      <c r="V211">
        <v>-28.01129</v>
      </c>
      <c r="W211">
        <v>179.6184</v>
      </c>
      <c r="X211">
        <v>40.71671</v>
      </c>
      <c r="Y211">
        <v>0.3928571</v>
      </c>
      <c r="Z211">
        <v>-30.38323</v>
      </c>
      <c r="AA211">
        <v>-86.88013</v>
      </c>
      <c r="AB211">
        <v>-28.17661</v>
      </c>
      <c r="AC211">
        <v>178.8992</v>
      </c>
      <c r="AD211">
        <v>39.3023</v>
      </c>
      <c r="AE211">
        <v>38</v>
      </c>
      <c r="AF211">
        <v>24</v>
      </c>
      <c r="AG211">
        <v>220</v>
      </c>
      <c r="AH211" t="s">
        <v>299</v>
      </c>
      <c r="AI211" t="s">
        <v>585</v>
      </c>
      <c r="AJ211">
        <v>9.38337161710722</v>
      </c>
      <c r="AK211" t="b">
        <v>1</v>
      </c>
    </row>
    <row r="212" spans="1:13">
      <c r="A212" s="26">
        <v>45482.2500115741</v>
      </c>
      <c r="B212">
        <v>0</v>
      </c>
      <c r="C212">
        <v>0</v>
      </c>
      <c r="D212" t="s">
        <v>479</v>
      </c>
      <c r="E212" s="21">
        <v>53</v>
      </c>
      <c r="F212" s="32">
        <v>45482.2498842593</v>
      </c>
      <c r="G212" t="s">
        <v>298</v>
      </c>
      <c r="H212">
        <v>4.465125</v>
      </c>
      <c r="I212">
        <v>-0.3951149</v>
      </c>
      <c r="J212">
        <v>220</v>
      </c>
      <c r="K212" t="s">
        <v>299</v>
      </c>
      <c r="L212" t="s">
        <v>586</v>
      </c>
      <c r="M212">
        <v>8.25856060338516</v>
      </c>
    </row>
    <row r="213" spans="1:37">
      <c r="A213" s="26">
        <v>45482.2500115741</v>
      </c>
      <c r="B213">
        <v>0</v>
      </c>
      <c r="C213">
        <v>0</v>
      </c>
      <c r="D213" t="s">
        <v>297</v>
      </c>
      <c r="E213" s="21">
        <v>53</v>
      </c>
      <c r="F213" s="32">
        <v>45482.2498842593</v>
      </c>
      <c r="G213" t="s">
        <v>298</v>
      </c>
      <c r="H213">
        <v>4.465125</v>
      </c>
      <c r="I213">
        <v>4.465125</v>
      </c>
      <c r="J213">
        <v>-0.3951149</v>
      </c>
      <c r="K213">
        <v>425.8333</v>
      </c>
      <c r="L213">
        <v>459.9041</v>
      </c>
      <c r="M213">
        <v>496.875</v>
      </c>
      <c r="N213">
        <v>48734.64</v>
      </c>
      <c r="O213">
        <v>-1</v>
      </c>
      <c r="P213">
        <v>136963</v>
      </c>
      <c r="Q213">
        <v>48000</v>
      </c>
      <c r="R213">
        <v>1</v>
      </c>
      <c r="S213">
        <v>0.3878924</v>
      </c>
      <c r="T213">
        <v>-30.12142</v>
      </c>
      <c r="U213">
        <v>-87.27776</v>
      </c>
      <c r="V213">
        <v>-27.7815</v>
      </c>
      <c r="W213">
        <v>291.675</v>
      </c>
      <c r="X213">
        <v>41.16137</v>
      </c>
      <c r="Y213">
        <v>0.3928571</v>
      </c>
      <c r="Z213">
        <v>-30.38323</v>
      </c>
      <c r="AA213">
        <v>-86.88013</v>
      </c>
      <c r="AB213">
        <v>-28.17661</v>
      </c>
      <c r="AC213">
        <v>179.9493</v>
      </c>
      <c r="AD213">
        <v>39.3023</v>
      </c>
      <c r="AE213">
        <v>38</v>
      </c>
      <c r="AF213">
        <v>24</v>
      </c>
      <c r="AG213">
        <v>220</v>
      </c>
      <c r="AH213" t="s">
        <v>299</v>
      </c>
      <c r="AI213" t="s">
        <v>586</v>
      </c>
      <c r="AJ213">
        <v>8.25856060338516</v>
      </c>
      <c r="AK213" t="b">
        <v>1</v>
      </c>
    </row>
    <row r="214" spans="1:13">
      <c r="A214" s="26">
        <v>45482.2501273148</v>
      </c>
      <c r="B214">
        <v>0</v>
      </c>
      <c r="C214">
        <v>0</v>
      </c>
      <c r="D214" t="s">
        <v>479</v>
      </c>
      <c r="E214" s="21">
        <v>54</v>
      </c>
      <c r="F214" s="32">
        <v>45482.25</v>
      </c>
      <c r="G214" t="s">
        <v>480</v>
      </c>
      <c r="H214">
        <v>4.502728</v>
      </c>
      <c r="I214">
        <v>-0.1229382</v>
      </c>
      <c r="J214">
        <v>220</v>
      </c>
      <c r="K214" t="s">
        <v>299</v>
      </c>
      <c r="L214" t="s">
        <v>587</v>
      </c>
      <c r="M214">
        <v>8.21898399203504</v>
      </c>
    </row>
    <row r="215" spans="1:37">
      <c r="A215" s="26">
        <v>45482.2501273148</v>
      </c>
      <c r="B215">
        <v>0</v>
      </c>
      <c r="C215">
        <v>0</v>
      </c>
      <c r="D215" t="s">
        <v>297</v>
      </c>
      <c r="E215" s="21">
        <v>54</v>
      </c>
      <c r="F215" s="32">
        <v>45482.25</v>
      </c>
      <c r="G215" t="s">
        <v>298</v>
      </c>
      <c r="H215">
        <v>4.502728</v>
      </c>
      <c r="I215">
        <v>4.502728</v>
      </c>
      <c r="J215">
        <v>-0.1229382</v>
      </c>
      <c r="K215">
        <v>313.4792</v>
      </c>
      <c r="L215">
        <v>341.8481</v>
      </c>
      <c r="M215">
        <v>379.625</v>
      </c>
      <c r="N215">
        <v>47485.25</v>
      </c>
      <c r="O215">
        <v>-1</v>
      </c>
      <c r="P215">
        <v>136963</v>
      </c>
      <c r="Q215">
        <v>48000</v>
      </c>
      <c r="R215">
        <v>1</v>
      </c>
      <c r="S215">
        <v>0.3878924</v>
      </c>
      <c r="T215">
        <v>-30.38694</v>
      </c>
      <c r="U215">
        <v>-83.13056</v>
      </c>
      <c r="V215">
        <v>-28.05368</v>
      </c>
      <c r="W215">
        <v>179.7601</v>
      </c>
      <c r="X215">
        <v>41.02162</v>
      </c>
      <c r="Y215">
        <v>0.3928571</v>
      </c>
      <c r="Z215">
        <v>-30.38323</v>
      </c>
      <c r="AA215">
        <v>-86.88013</v>
      </c>
      <c r="AB215">
        <v>-28.17661</v>
      </c>
      <c r="AC215">
        <v>178.5768</v>
      </c>
      <c r="AD215">
        <v>39.3023</v>
      </c>
      <c r="AE215">
        <v>38</v>
      </c>
      <c r="AF215">
        <v>24</v>
      </c>
      <c r="AG215">
        <v>220</v>
      </c>
      <c r="AH215" t="s">
        <v>299</v>
      </c>
      <c r="AI215" t="s">
        <v>587</v>
      </c>
      <c r="AJ215">
        <v>8.21898399203504</v>
      </c>
      <c r="AK215" t="b">
        <v>1</v>
      </c>
    </row>
    <row r="216" spans="1:13">
      <c r="A216" s="26">
        <v>45482.2502430556</v>
      </c>
      <c r="B216">
        <v>0</v>
      </c>
      <c r="C216">
        <v>0</v>
      </c>
      <c r="D216" t="s">
        <v>479</v>
      </c>
      <c r="E216" s="21">
        <v>54</v>
      </c>
      <c r="F216" s="32">
        <v>45482.2501157407</v>
      </c>
      <c r="G216" t="s">
        <v>298</v>
      </c>
      <c r="H216">
        <v>4.442153</v>
      </c>
      <c r="I216">
        <v>-0.4539547</v>
      </c>
      <c r="J216">
        <v>220</v>
      </c>
      <c r="K216" t="s">
        <v>299</v>
      </c>
      <c r="L216" t="s">
        <v>588</v>
      </c>
      <c r="M216">
        <v>8.58395003565923</v>
      </c>
    </row>
    <row r="217" spans="1:37">
      <c r="A217" s="26">
        <v>45482.2502430556</v>
      </c>
      <c r="B217">
        <v>0</v>
      </c>
      <c r="C217">
        <v>0</v>
      </c>
      <c r="D217" t="s">
        <v>297</v>
      </c>
      <c r="E217" s="21">
        <v>54</v>
      </c>
      <c r="F217" s="32">
        <v>45482.2501157407</v>
      </c>
      <c r="G217" t="s">
        <v>298</v>
      </c>
      <c r="H217">
        <v>4.442153</v>
      </c>
      <c r="I217">
        <v>4.442153</v>
      </c>
      <c r="J217">
        <v>-0.4539547</v>
      </c>
      <c r="K217">
        <v>432.2083</v>
      </c>
      <c r="L217">
        <v>480.5376</v>
      </c>
      <c r="M217">
        <v>520.6042</v>
      </c>
      <c r="N217">
        <v>47059.61</v>
      </c>
      <c r="O217">
        <v>-1</v>
      </c>
      <c r="P217">
        <v>136963</v>
      </c>
      <c r="Q217">
        <v>48000</v>
      </c>
      <c r="R217">
        <v>1</v>
      </c>
      <c r="S217">
        <v>0.3865168</v>
      </c>
      <c r="T217">
        <v>-30.0874</v>
      </c>
      <c r="U217">
        <v>-88.52027</v>
      </c>
      <c r="V217">
        <v>-27.72266</v>
      </c>
      <c r="W217">
        <v>290.699</v>
      </c>
      <c r="X217">
        <v>41.28859</v>
      </c>
      <c r="Y217">
        <v>0.3928571</v>
      </c>
      <c r="Z217">
        <v>-30.38323</v>
      </c>
      <c r="AA217">
        <v>-86.88013</v>
      </c>
      <c r="AB217">
        <v>-28.17661</v>
      </c>
      <c r="AC217">
        <v>178.3874</v>
      </c>
      <c r="AD217">
        <v>39.3023</v>
      </c>
      <c r="AE217">
        <v>38</v>
      </c>
      <c r="AF217">
        <v>24</v>
      </c>
      <c r="AG217">
        <v>220</v>
      </c>
      <c r="AH217" t="s">
        <v>299</v>
      </c>
      <c r="AI217" t="s">
        <v>588</v>
      </c>
      <c r="AJ217">
        <v>8.58395003565923</v>
      </c>
      <c r="AK217" t="b">
        <v>1</v>
      </c>
    </row>
    <row r="218" spans="1:13">
      <c r="A218" s="26">
        <v>45482.2503587963</v>
      </c>
      <c r="B218">
        <v>0</v>
      </c>
      <c r="C218">
        <v>0</v>
      </c>
      <c r="D218" t="s">
        <v>479</v>
      </c>
      <c r="E218" s="21">
        <v>55</v>
      </c>
      <c r="F218" s="32">
        <v>45482.2502314815</v>
      </c>
      <c r="G218" t="s">
        <v>480</v>
      </c>
      <c r="H218">
        <v>4.498604</v>
      </c>
      <c r="I218">
        <v>-0.09531784</v>
      </c>
      <c r="J218">
        <v>220</v>
      </c>
      <c r="K218" t="s">
        <v>299</v>
      </c>
      <c r="L218" t="s">
        <v>589</v>
      </c>
      <c r="M218">
        <v>8.7174515866184</v>
      </c>
    </row>
    <row r="219" spans="1:37">
      <c r="A219" s="26">
        <v>45482.2503587963</v>
      </c>
      <c r="B219">
        <v>0</v>
      </c>
      <c r="C219">
        <v>0</v>
      </c>
      <c r="D219" t="s">
        <v>297</v>
      </c>
      <c r="E219" s="21">
        <v>55</v>
      </c>
      <c r="F219" s="32">
        <v>45482.2502314815</v>
      </c>
      <c r="G219" t="s">
        <v>298</v>
      </c>
      <c r="H219">
        <v>4.498604</v>
      </c>
      <c r="I219">
        <v>4.498604</v>
      </c>
      <c r="J219">
        <v>-0.09531784</v>
      </c>
      <c r="K219">
        <v>316.4792</v>
      </c>
      <c r="L219">
        <v>352.8752</v>
      </c>
      <c r="M219">
        <v>385.3542</v>
      </c>
      <c r="N219">
        <v>47289.75</v>
      </c>
      <c r="O219">
        <v>-1</v>
      </c>
      <c r="P219">
        <v>136963</v>
      </c>
      <c r="Q219">
        <v>48000</v>
      </c>
      <c r="R219">
        <v>1</v>
      </c>
      <c r="S219">
        <v>0.3887641</v>
      </c>
      <c r="T219">
        <v>-30.40869</v>
      </c>
      <c r="U219">
        <v>-87.18849</v>
      </c>
      <c r="V219">
        <v>-28.0813</v>
      </c>
      <c r="W219">
        <v>291.0531</v>
      </c>
      <c r="X219">
        <v>41.09438</v>
      </c>
      <c r="Y219">
        <v>0.3928571</v>
      </c>
      <c r="Z219">
        <v>-30.38323</v>
      </c>
      <c r="AA219">
        <v>-86.88013</v>
      </c>
      <c r="AB219">
        <v>-28.17661</v>
      </c>
      <c r="AC219">
        <v>179.0066</v>
      </c>
      <c r="AD219">
        <v>39.3023</v>
      </c>
      <c r="AE219">
        <v>38</v>
      </c>
      <c r="AF219">
        <v>24</v>
      </c>
      <c r="AG219">
        <v>220</v>
      </c>
      <c r="AH219" t="s">
        <v>299</v>
      </c>
      <c r="AI219" t="s">
        <v>589</v>
      </c>
      <c r="AJ219">
        <v>8.7174515866184</v>
      </c>
      <c r="AK219" t="b">
        <v>1</v>
      </c>
    </row>
    <row r="220" spans="1:13">
      <c r="A220" s="26">
        <v>45482.250474537</v>
      </c>
      <c r="B220">
        <v>0</v>
      </c>
      <c r="C220">
        <v>0</v>
      </c>
      <c r="D220" t="s">
        <v>479</v>
      </c>
      <c r="E220" s="21">
        <v>55</v>
      </c>
      <c r="F220" s="32">
        <v>45482.2503472222</v>
      </c>
      <c r="G220" t="s">
        <v>298</v>
      </c>
      <c r="H220">
        <v>4.433703</v>
      </c>
      <c r="I220">
        <v>-0.4011517</v>
      </c>
      <c r="J220">
        <v>220</v>
      </c>
      <c r="K220" t="s">
        <v>299</v>
      </c>
      <c r="L220" t="s">
        <v>590</v>
      </c>
      <c r="M220">
        <v>8.86545802528567</v>
      </c>
    </row>
    <row r="221" spans="1:37">
      <c r="A221" s="26">
        <v>45482.250474537</v>
      </c>
      <c r="B221">
        <v>0</v>
      </c>
      <c r="C221">
        <v>0</v>
      </c>
      <c r="D221" t="s">
        <v>297</v>
      </c>
      <c r="E221" s="21">
        <v>55</v>
      </c>
      <c r="F221" s="32">
        <v>45482.2503472222</v>
      </c>
      <c r="G221" t="s">
        <v>298</v>
      </c>
      <c r="H221">
        <v>4.433703</v>
      </c>
      <c r="I221">
        <v>4.433703</v>
      </c>
      <c r="J221">
        <v>-0.4011517</v>
      </c>
      <c r="K221">
        <v>366.125</v>
      </c>
      <c r="L221">
        <v>392.3282</v>
      </c>
      <c r="M221">
        <v>414.0208</v>
      </c>
      <c r="N221">
        <v>47532.75</v>
      </c>
      <c r="O221">
        <v>-1</v>
      </c>
      <c r="P221">
        <v>136963</v>
      </c>
      <c r="Q221">
        <v>48000</v>
      </c>
      <c r="R221">
        <v>1</v>
      </c>
      <c r="S221">
        <v>0.3887641</v>
      </c>
      <c r="T221">
        <v>-30.1004</v>
      </c>
      <c r="U221">
        <v>-84.94462</v>
      </c>
      <c r="V221">
        <v>-27.77546</v>
      </c>
      <c r="W221">
        <v>179.5074</v>
      </c>
      <c r="X221">
        <v>41.06107</v>
      </c>
      <c r="Y221">
        <v>0.3928571</v>
      </c>
      <c r="Z221">
        <v>-30.38323</v>
      </c>
      <c r="AA221">
        <v>-86.88013</v>
      </c>
      <c r="AB221">
        <v>-28.17661</v>
      </c>
      <c r="AC221">
        <v>179.7315</v>
      </c>
      <c r="AD221">
        <v>39.3023</v>
      </c>
      <c r="AE221">
        <v>38</v>
      </c>
      <c r="AF221">
        <v>24</v>
      </c>
      <c r="AG221">
        <v>220</v>
      </c>
      <c r="AH221" t="s">
        <v>299</v>
      </c>
      <c r="AI221" t="s">
        <v>590</v>
      </c>
      <c r="AJ221">
        <v>8.86545802528567</v>
      </c>
      <c r="AK221" t="b">
        <v>1</v>
      </c>
    </row>
    <row r="222" spans="1:13">
      <c r="A222" s="26">
        <v>45482.2505902778</v>
      </c>
      <c r="B222">
        <v>0</v>
      </c>
      <c r="C222">
        <v>0</v>
      </c>
      <c r="D222" t="s">
        <v>479</v>
      </c>
      <c r="E222" s="21">
        <v>56</v>
      </c>
      <c r="F222" s="32">
        <v>45482.250462963</v>
      </c>
      <c r="G222" t="s">
        <v>480</v>
      </c>
      <c r="H222">
        <v>4.545964</v>
      </c>
      <c r="I222">
        <v>-0.1755962</v>
      </c>
      <c r="J222">
        <v>220</v>
      </c>
      <c r="K222" t="s">
        <v>299</v>
      </c>
      <c r="L222" t="s">
        <v>591</v>
      </c>
      <c r="M222">
        <v>8.99023401367479</v>
      </c>
    </row>
    <row r="223" spans="1:37">
      <c r="A223" s="26">
        <v>45482.2505902778</v>
      </c>
      <c r="B223">
        <v>0</v>
      </c>
      <c r="C223">
        <v>0</v>
      </c>
      <c r="D223" t="s">
        <v>297</v>
      </c>
      <c r="E223" s="21">
        <v>56</v>
      </c>
      <c r="F223" s="32">
        <v>45482.250462963</v>
      </c>
      <c r="G223" t="s">
        <v>298</v>
      </c>
      <c r="H223">
        <v>4.545964</v>
      </c>
      <c r="I223">
        <v>4.545964</v>
      </c>
      <c r="J223">
        <v>-0.1755962</v>
      </c>
      <c r="K223">
        <v>335.7292</v>
      </c>
      <c r="L223">
        <v>340.6887</v>
      </c>
      <c r="M223">
        <v>343.8125</v>
      </c>
      <c r="N223">
        <v>48000</v>
      </c>
      <c r="O223">
        <v>-1</v>
      </c>
      <c r="P223">
        <v>136963</v>
      </c>
      <c r="Q223">
        <v>48000</v>
      </c>
      <c r="R223">
        <v>0</v>
      </c>
      <c r="S223">
        <v>0.3887641</v>
      </c>
      <c r="T223">
        <v>-30.33021</v>
      </c>
      <c r="U223">
        <v>-88.43717</v>
      </c>
      <c r="V223">
        <v>-28.00102</v>
      </c>
      <c r="W223">
        <v>180.449</v>
      </c>
      <c r="X223">
        <v>40.85519</v>
      </c>
      <c r="Y223">
        <v>0.3928571</v>
      </c>
      <c r="Z223">
        <v>-30.38323</v>
      </c>
      <c r="AA223">
        <v>-86.88013</v>
      </c>
      <c r="AB223">
        <v>-28.17661</v>
      </c>
      <c r="AC223">
        <v>178.6601</v>
      </c>
      <c r="AD223">
        <v>39.3023</v>
      </c>
      <c r="AE223">
        <v>38</v>
      </c>
      <c r="AF223">
        <v>24</v>
      </c>
      <c r="AG223">
        <v>220</v>
      </c>
      <c r="AH223" t="s">
        <v>299</v>
      </c>
      <c r="AI223" t="s">
        <v>591</v>
      </c>
      <c r="AJ223">
        <v>8.99023401367479</v>
      </c>
      <c r="AK223" t="b">
        <v>1</v>
      </c>
    </row>
    <row r="224" spans="1:13">
      <c r="A224" s="26">
        <v>45482.2507060185</v>
      </c>
      <c r="B224">
        <v>0</v>
      </c>
      <c r="C224">
        <v>0</v>
      </c>
      <c r="D224" t="s">
        <v>479</v>
      </c>
      <c r="E224" s="21">
        <v>56</v>
      </c>
      <c r="F224" s="32">
        <v>45482.2505787037</v>
      </c>
      <c r="G224" t="s">
        <v>298</v>
      </c>
      <c r="H224">
        <v>4.46634</v>
      </c>
      <c r="I224">
        <v>-0.4027328</v>
      </c>
      <c r="J224">
        <v>220</v>
      </c>
      <c r="K224" t="s">
        <v>299</v>
      </c>
      <c r="L224" t="s">
        <v>592</v>
      </c>
      <c r="M224">
        <v>8.22742522528813</v>
      </c>
    </row>
    <row r="225" spans="1:37">
      <c r="A225" s="26">
        <v>45482.2507060185</v>
      </c>
      <c r="B225">
        <v>0</v>
      </c>
      <c r="C225">
        <v>0</v>
      </c>
      <c r="D225" t="s">
        <v>297</v>
      </c>
      <c r="E225" s="21">
        <v>56</v>
      </c>
      <c r="F225" s="32">
        <v>45482.2505787037</v>
      </c>
      <c r="G225" t="s">
        <v>298</v>
      </c>
      <c r="H225">
        <v>4.46634</v>
      </c>
      <c r="I225">
        <v>4.46634</v>
      </c>
      <c r="J225">
        <v>-0.4027328</v>
      </c>
      <c r="K225">
        <v>410.8542</v>
      </c>
      <c r="L225">
        <v>414.3278</v>
      </c>
      <c r="M225">
        <v>418.375</v>
      </c>
      <c r="N225">
        <v>48000</v>
      </c>
      <c r="O225">
        <v>-1</v>
      </c>
      <c r="P225">
        <v>136963</v>
      </c>
      <c r="Q225">
        <v>48000</v>
      </c>
      <c r="R225">
        <v>0</v>
      </c>
      <c r="S225">
        <v>0.3887641</v>
      </c>
      <c r="T225">
        <v>-30.10854</v>
      </c>
      <c r="U225">
        <v>-84.59945</v>
      </c>
      <c r="V225">
        <v>-27.77388</v>
      </c>
      <c r="W225">
        <v>291.3625</v>
      </c>
      <c r="X225">
        <v>41.43528</v>
      </c>
      <c r="Y225">
        <v>0.3928571</v>
      </c>
      <c r="Z225">
        <v>-30.38323</v>
      </c>
      <c r="AA225">
        <v>-86.88013</v>
      </c>
      <c r="AB225">
        <v>-28.17661</v>
      </c>
      <c r="AC225">
        <v>175.237</v>
      </c>
      <c r="AD225">
        <v>39.3023</v>
      </c>
      <c r="AE225">
        <v>38</v>
      </c>
      <c r="AF225">
        <v>24</v>
      </c>
      <c r="AG225">
        <v>220</v>
      </c>
      <c r="AH225" t="s">
        <v>299</v>
      </c>
      <c r="AI225" t="s">
        <v>592</v>
      </c>
      <c r="AJ225">
        <v>8.22742522528813</v>
      </c>
      <c r="AK225" t="b">
        <v>1</v>
      </c>
    </row>
    <row r="226" spans="1:13">
      <c r="A226" s="26">
        <v>45482.2508217593</v>
      </c>
      <c r="B226">
        <v>0</v>
      </c>
      <c r="C226">
        <v>0</v>
      </c>
      <c r="D226" t="s">
        <v>479</v>
      </c>
      <c r="E226" s="21">
        <v>57</v>
      </c>
      <c r="F226" s="32">
        <v>45482.2506944444</v>
      </c>
      <c r="G226" t="s">
        <v>480</v>
      </c>
      <c r="H226">
        <v>4.446592</v>
      </c>
      <c r="I226">
        <v>-0.1557693</v>
      </c>
      <c r="J226">
        <v>220</v>
      </c>
      <c r="K226" t="s">
        <v>299</v>
      </c>
      <c r="L226" t="s">
        <v>593</v>
      </c>
      <c r="M226">
        <v>8.29763852906662</v>
      </c>
    </row>
    <row r="227" spans="1:37">
      <c r="A227" s="26">
        <v>45482.2508217593</v>
      </c>
      <c r="B227">
        <v>0</v>
      </c>
      <c r="C227">
        <v>0</v>
      </c>
      <c r="D227" t="s">
        <v>297</v>
      </c>
      <c r="E227" s="21">
        <v>57</v>
      </c>
      <c r="F227" s="32">
        <v>45482.2506944444</v>
      </c>
      <c r="G227" t="s">
        <v>298</v>
      </c>
      <c r="H227">
        <v>4.446592</v>
      </c>
      <c r="I227">
        <v>4.446592</v>
      </c>
      <c r="J227">
        <v>-0.1557693</v>
      </c>
      <c r="K227">
        <v>277.4167</v>
      </c>
      <c r="L227">
        <v>284.2633</v>
      </c>
      <c r="M227">
        <v>291.5833</v>
      </c>
      <c r="N227">
        <v>48000</v>
      </c>
      <c r="O227">
        <v>-1</v>
      </c>
      <c r="P227">
        <v>136963</v>
      </c>
      <c r="Q227">
        <v>48000</v>
      </c>
      <c r="R227">
        <v>0</v>
      </c>
      <c r="S227">
        <v>0.3878924</v>
      </c>
      <c r="T227">
        <v>-30.3646</v>
      </c>
      <c r="U227">
        <v>-86.93794</v>
      </c>
      <c r="V227">
        <v>-28.02085</v>
      </c>
      <c r="W227">
        <v>179.0423</v>
      </c>
      <c r="X227">
        <v>41.11128</v>
      </c>
      <c r="Y227">
        <v>0.3928571</v>
      </c>
      <c r="Z227">
        <v>-30.38323</v>
      </c>
      <c r="AA227">
        <v>-86.88013</v>
      </c>
      <c r="AB227">
        <v>-28.17661</v>
      </c>
      <c r="AC227">
        <v>178.421</v>
      </c>
      <c r="AD227">
        <v>39.3023</v>
      </c>
      <c r="AE227">
        <v>38</v>
      </c>
      <c r="AF227">
        <v>24</v>
      </c>
      <c r="AG227">
        <v>220</v>
      </c>
      <c r="AH227" t="s">
        <v>299</v>
      </c>
      <c r="AI227" t="s">
        <v>593</v>
      </c>
      <c r="AJ227">
        <v>8.29763852906662</v>
      </c>
      <c r="AK227" t="b">
        <v>1</v>
      </c>
    </row>
    <row r="228" spans="1:13">
      <c r="A228" s="26">
        <v>45482.2509375</v>
      </c>
      <c r="B228">
        <v>0</v>
      </c>
      <c r="C228">
        <v>0</v>
      </c>
      <c r="D228" t="s">
        <v>479</v>
      </c>
      <c r="E228" s="21">
        <v>57</v>
      </c>
      <c r="F228" s="32">
        <v>45482.2508101852</v>
      </c>
      <c r="G228" t="s">
        <v>298</v>
      </c>
      <c r="H228">
        <v>4.498512</v>
      </c>
      <c r="I228">
        <v>-0.4484577</v>
      </c>
      <c r="J228">
        <v>220</v>
      </c>
      <c r="K228" t="s">
        <v>299</v>
      </c>
      <c r="L228" t="s">
        <v>594</v>
      </c>
      <c r="M228">
        <v>9.00871386352122</v>
      </c>
    </row>
    <row r="229" spans="1:37">
      <c r="A229" s="26">
        <v>45482.2509375</v>
      </c>
      <c r="B229">
        <v>0</v>
      </c>
      <c r="C229">
        <v>0</v>
      </c>
      <c r="D229" t="s">
        <v>297</v>
      </c>
      <c r="E229" s="21">
        <v>57</v>
      </c>
      <c r="F229" s="32">
        <v>45482.2508101852</v>
      </c>
      <c r="G229" t="s">
        <v>298</v>
      </c>
      <c r="H229">
        <v>4.498512</v>
      </c>
      <c r="I229">
        <v>4.498512</v>
      </c>
      <c r="J229">
        <v>-0.4484577</v>
      </c>
      <c r="K229">
        <v>386.2708</v>
      </c>
      <c r="L229">
        <v>400.4686</v>
      </c>
      <c r="M229">
        <v>414.2917</v>
      </c>
      <c r="N229">
        <v>47775.82</v>
      </c>
      <c r="O229">
        <v>-1</v>
      </c>
      <c r="P229">
        <v>136963</v>
      </c>
      <c r="Q229">
        <v>48000</v>
      </c>
      <c r="R229">
        <v>0</v>
      </c>
      <c r="S229">
        <v>0.3865168</v>
      </c>
      <c r="T229">
        <v>-30.08679</v>
      </c>
      <c r="U229">
        <v>-89.35376</v>
      </c>
      <c r="V229">
        <v>-27.72816</v>
      </c>
      <c r="W229">
        <v>291.367</v>
      </c>
      <c r="X229">
        <v>41.18593</v>
      </c>
      <c r="Y229">
        <v>0.3928571</v>
      </c>
      <c r="Z229">
        <v>-30.38323</v>
      </c>
      <c r="AA229">
        <v>-86.88013</v>
      </c>
      <c r="AB229">
        <v>-28.17661</v>
      </c>
      <c r="AC229">
        <v>178.2905</v>
      </c>
      <c r="AD229">
        <v>39.3023</v>
      </c>
      <c r="AE229">
        <v>38</v>
      </c>
      <c r="AF229">
        <v>24</v>
      </c>
      <c r="AG229">
        <v>220</v>
      </c>
      <c r="AH229" t="s">
        <v>299</v>
      </c>
      <c r="AI229" t="s">
        <v>594</v>
      </c>
      <c r="AJ229">
        <v>9.00871386352122</v>
      </c>
      <c r="AK229" t="b">
        <v>1</v>
      </c>
    </row>
    <row r="230" spans="1:13">
      <c r="A230" s="26">
        <v>45482.2510532407</v>
      </c>
      <c r="B230">
        <v>0</v>
      </c>
      <c r="C230">
        <v>0</v>
      </c>
      <c r="D230" t="s">
        <v>479</v>
      </c>
      <c r="E230" s="21">
        <v>58</v>
      </c>
      <c r="F230" s="32">
        <v>45482.2509259259</v>
      </c>
      <c r="G230" t="s">
        <v>480</v>
      </c>
      <c r="H230">
        <v>4.496459</v>
      </c>
      <c r="I230">
        <v>-0.1391029</v>
      </c>
      <c r="J230">
        <v>220</v>
      </c>
      <c r="K230" t="s">
        <v>299</v>
      </c>
      <c r="L230" t="s">
        <v>595</v>
      </c>
      <c r="M230">
        <v>8.74333233086766</v>
      </c>
    </row>
    <row r="231" spans="1:37">
      <c r="A231" s="26">
        <v>45482.2510532407</v>
      </c>
      <c r="B231">
        <v>0</v>
      </c>
      <c r="C231">
        <v>0</v>
      </c>
      <c r="D231" t="s">
        <v>297</v>
      </c>
      <c r="E231" s="21">
        <v>58</v>
      </c>
      <c r="F231" s="32">
        <v>45482.2509259259</v>
      </c>
      <c r="G231" t="s">
        <v>298</v>
      </c>
      <c r="H231">
        <v>4.496459</v>
      </c>
      <c r="I231">
        <v>4.496459</v>
      </c>
      <c r="J231">
        <v>-0.1391029</v>
      </c>
      <c r="K231">
        <v>272.4792</v>
      </c>
      <c r="L231">
        <v>278.7309</v>
      </c>
      <c r="M231">
        <v>282.5625</v>
      </c>
      <c r="N231">
        <v>48000</v>
      </c>
      <c r="O231">
        <v>-1</v>
      </c>
      <c r="P231">
        <v>136963</v>
      </c>
      <c r="Q231">
        <v>48000</v>
      </c>
      <c r="R231">
        <v>0</v>
      </c>
      <c r="S231">
        <v>0.3887641</v>
      </c>
      <c r="T231">
        <v>-30.3715</v>
      </c>
      <c r="U231">
        <v>-88.3352</v>
      </c>
      <c r="V231">
        <v>-28.03751</v>
      </c>
      <c r="W231">
        <v>291.6198</v>
      </c>
      <c r="X231">
        <v>41.22315</v>
      </c>
      <c r="Y231">
        <v>0.3928571</v>
      </c>
      <c r="Z231">
        <v>-30.38323</v>
      </c>
      <c r="AA231">
        <v>-86.88013</v>
      </c>
      <c r="AB231">
        <v>-28.17661</v>
      </c>
      <c r="AC231">
        <v>292.0094</v>
      </c>
      <c r="AD231">
        <v>39.3023</v>
      </c>
      <c r="AE231">
        <v>38</v>
      </c>
      <c r="AF231">
        <v>24</v>
      </c>
      <c r="AG231">
        <v>220</v>
      </c>
      <c r="AH231" t="s">
        <v>299</v>
      </c>
      <c r="AI231" t="s">
        <v>595</v>
      </c>
      <c r="AJ231">
        <v>8.74333233086766</v>
      </c>
      <c r="AK231" t="b">
        <v>1</v>
      </c>
    </row>
    <row r="232" spans="1:13">
      <c r="A232" s="26">
        <v>45482.2511689815</v>
      </c>
      <c r="B232">
        <v>0</v>
      </c>
      <c r="C232">
        <v>0</v>
      </c>
      <c r="D232" t="s">
        <v>479</v>
      </c>
      <c r="E232" s="21">
        <v>58</v>
      </c>
      <c r="F232" s="32">
        <v>45482.2510416667</v>
      </c>
      <c r="G232" t="s">
        <v>298</v>
      </c>
      <c r="H232">
        <v>4.451709</v>
      </c>
      <c r="I232">
        <v>-0.4149628</v>
      </c>
      <c r="J232">
        <v>220</v>
      </c>
      <c r="K232" t="s">
        <v>299</v>
      </c>
      <c r="L232" t="s">
        <v>596</v>
      </c>
      <c r="M232">
        <v>8.76627584320871</v>
      </c>
    </row>
    <row r="233" spans="1:37">
      <c r="A233" s="26">
        <v>45482.2511689815</v>
      </c>
      <c r="B233">
        <v>0</v>
      </c>
      <c r="C233">
        <v>0</v>
      </c>
      <c r="D233" t="s">
        <v>297</v>
      </c>
      <c r="E233" s="21">
        <v>58</v>
      </c>
      <c r="F233" s="32">
        <v>45482.2510416667</v>
      </c>
      <c r="G233" t="s">
        <v>298</v>
      </c>
      <c r="H233">
        <v>4.451709</v>
      </c>
      <c r="I233">
        <v>4.451709</v>
      </c>
      <c r="J233">
        <v>-0.4149628</v>
      </c>
      <c r="K233">
        <v>411.4583</v>
      </c>
      <c r="L233">
        <v>416.6107</v>
      </c>
      <c r="M233">
        <v>421.3125</v>
      </c>
      <c r="N233">
        <v>48000</v>
      </c>
      <c r="O233">
        <v>-1</v>
      </c>
      <c r="P233">
        <v>136963</v>
      </c>
      <c r="Q233">
        <v>48000</v>
      </c>
      <c r="R233">
        <v>0</v>
      </c>
      <c r="S233">
        <v>0.3878924</v>
      </c>
      <c r="T233">
        <v>-30.10308</v>
      </c>
      <c r="U233">
        <v>-84.56751</v>
      </c>
      <c r="V233">
        <v>-27.76165</v>
      </c>
      <c r="W233">
        <v>291.4152</v>
      </c>
      <c r="X233">
        <v>41.02405</v>
      </c>
      <c r="Y233">
        <v>0.3928571</v>
      </c>
      <c r="Z233">
        <v>-30.38323</v>
      </c>
      <c r="AA233">
        <v>-86.88013</v>
      </c>
      <c r="AB233">
        <v>-28.17661</v>
      </c>
      <c r="AC233">
        <v>179.7442</v>
      </c>
      <c r="AD233">
        <v>39.3023</v>
      </c>
      <c r="AE233">
        <v>38</v>
      </c>
      <c r="AF233">
        <v>24</v>
      </c>
      <c r="AG233">
        <v>220</v>
      </c>
      <c r="AH233" t="s">
        <v>299</v>
      </c>
      <c r="AI233" t="s">
        <v>596</v>
      </c>
      <c r="AJ233">
        <v>8.76627584320871</v>
      </c>
      <c r="AK233" t="b">
        <v>1</v>
      </c>
    </row>
    <row r="234" spans="1:13">
      <c r="A234" s="26">
        <v>45482.2512847222</v>
      </c>
      <c r="B234">
        <v>0</v>
      </c>
      <c r="C234">
        <v>0</v>
      </c>
      <c r="D234" t="s">
        <v>479</v>
      </c>
      <c r="E234" s="21">
        <v>59</v>
      </c>
      <c r="F234" s="32">
        <v>45482.2511574074</v>
      </c>
      <c r="G234" t="s">
        <v>480</v>
      </c>
      <c r="H234">
        <v>4.511725</v>
      </c>
      <c r="I234">
        <v>-0.152792</v>
      </c>
      <c r="J234">
        <v>220</v>
      </c>
      <c r="K234" t="s">
        <v>299</v>
      </c>
      <c r="L234" t="s">
        <v>597</v>
      </c>
      <c r="M234">
        <v>8.36230452576102</v>
      </c>
    </row>
    <row r="235" spans="1:37">
      <c r="A235" s="26">
        <v>45482.2512847222</v>
      </c>
      <c r="B235">
        <v>0</v>
      </c>
      <c r="C235">
        <v>0</v>
      </c>
      <c r="D235" t="s">
        <v>297</v>
      </c>
      <c r="E235" s="21">
        <v>59</v>
      </c>
      <c r="F235" s="32">
        <v>45482.2511574074</v>
      </c>
      <c r="G235" t="s">
        <v>298</v>
      </c>
      <c r="H235">
        <v>4.511725</v>
      </c>
      <c r="I235">
        <v>4.511725</v>
      </c>
      <c r="J235">
        <v>-0.152792</v>
      </c>
      <c r="K235">
        <v>281.9167</v>
      </c>
      <c r="L235">
        <v>285.5347</v>
      </c>
      <c r="M235">
        <v>290.7917</v>
      </c>
      <c r="N235">
        <v>48000</v>
      </c>
      <c r="O235">
        <v>-1</v>
      </c>
      <c r="P235">
        <v>136963</v>
      </c>
      <c r="Q235">
        <v>48000</v>
      </c>
      <c r="R235">
        <v>0</v>
      </c>
      <c r="S235">
        <v>0.3887641</v>
      </c>
      <c r="T235">
        <v>-30.37093</v>
      </c>
      <c r="U235">
        <v>-86.60809</v>
      </c>
      <c r="V235">
        <v>-28.02382</v>
      </c>
      <c r="W235">
        <v>290.3564</v>
      </c>
      <c r="X235">
        <v>41.17094</v>
      </c>
      <c r="Y235">
        <v>0.3928571</v>
      </c>
      <c r="Z235">
        <v>-30.38323</v>
      </c>
      <c r="AA235">
        <v>-86.88013</v>
      </c>
      <c r="AB235">
        <v>-28.17661</v>
      </c>
      <c r="AC235">
        <v>176.9875</v>
      </c>
      <c r="AD235">
        <v>39.3023</v>
      </c>
      <c r="AE235">
        <v>38</v>
      </c>
      <c r="AF235">
        <v>24</v>
      </c>
      <c r="AG235">
        <v>220</v>
      </c>
      <c r="AH235" t="s">
        <v>299</v>
      </c>
      <c r="AI235" t="s">
        <v>597</v>
      </c>
      <c r="AJ235">
        <v>8.36230452576102</v>
      </c>
      <c r="AK235" t="b">
        <v>1</v>
      </c>
    </row>
    <row r="236" spans="1:13">
      <c r="A236" s="26">
        <v>45482.251400463</v>
      </c>
      <c r="B236">
        <v>0</v>
      </c>
      <c r="C236">
        <v>0</v>
      </c>
      <c r="D236" t="s">
        <v>479</v>
      </c>
      <c r="E236" s="21">
        <v>59</v>
      </c>
      <c r="F236" s="32">
        <v>45482.2512731481</v>
      </c>
      <c r="G236" t="s">
        <v>298</v>
      </c>
      <c r="H236">
        <v>4.459403</v>
      </c>
      <c r="I236">
        <v>-0.4151077</v>
      </c>
      <c r="J236">
        <v>220</v>
      </c>
      <c r="K236" t="s">
        <v>299</v>
      </c>
      <c r="L236" t="s">
        <v>598</v>
      </c>
      <c r="M236">
        <v>8.1127677435974</v>
      </c>
    </row>
    <row r="237" spans="1:37">
      <c r="A237" s="26">
        <v>45482.251400463</v>
      </c>
      <c r="B237">
        <v>0</v>
      </c>
      <c r="C237">
        <v>0</v>
      </c>
      <c r="D237" t="s">
        <v>297</v>
      </c>
      <c r="E237" s="21">
        <v>59</v>
      </c>
      <c r="F237" s="32">
        <v>45482.2512731481</v>
      </c>
      <c r="G237" t="s">
        <v>298</v>
      </c>
      <c r="H237">
        <v>4.459403</v>
      </c>
      <c r="I237">
        <v>4.459403</v>
      </c>
      <c r="J237">
        <v>-0.4151077</v>
      </c>
      <c r="K237">
        <v>411.2292</v>
      </c>
      <c r="L237">
        <v>416.6274</v>
      </c>
      <c r="M237">
        <v>421.0833</v>
      </c>
      <c r="N237">
        <v>48000</v>
      </c>
      <c r="O237">
        <v>-1</v>
      </c>
      <c r="P237">
        <v>136963</v>
      </c>
      <c r="Q237">
        <v>48000</v>
      </c>
      <c r="R237">
        <v>0</v>
      </c>
      <c r="S237">
        <v>0.3856502</v>
      </c>
      <c r="T237">
        <v>-30.12614</v>
      </c>
      <c r="U237">
        <v>-84.9334</v>
      </c>
      <c r="V237">
        <v>-27.76151</v>
      </c>
      <c r="W237">
        <v>291.382</v>
      </c>
      <c r="X237">
        <v>41.36774</v>
      </c>
      <c r="Y237">
        <v>0.3928571</v>
      </c>
      <c r="Z237">
        <v>-30.38323</v>
      </c>
      <c r="AA237">
        <v>-86.88013</v>
      </c>
      <c r="AB237">
        <v>-28.17661</v>
      </c>
      <c r="AC237">
        <v>109.7511</v>
      </c>
      <c r="AD237">
        <v>39.3023</v>
      </c>
      <c r="AE237">
        <v>38</v>
      </c>
      <c r="AF237">
        <v>24</v>
      </c>
      <c r="AG237">
        <v>220</v>
      </c>
      <c r="AH237" t="s">
        <v>299</v>
      </c>
      <c r="AI237" t="s">
        <v>598</v>
      </c>
      <c r="AJ237">
        <v>8.1127677435974</v>
      </c>
      <c r="AK237" t="b">
        <v>1</v>
      </c>
    </row>
    <row r="238" spans="1:13">
      <c r="A238" s="26">
        <v>45482.2515162037</v>
      </c>
      <c r="B238">
        <v>0</v>
      </c>
      <c r="C238">
        <v>0</v>
      </c>
      <c r="D238" t="s">
        <v>479</v>
      </c>
      <c r="E238" s="21">
        <v>60</v>
      </c>
      <c r="F238" s="32">
        <v>45482.2513888889</v>
      </c>
      <c r="G238" t="s">
        <v>480</v>
      </c>
      <c r="H238">
        <v>4.409653</v>
      </c>
      <c r="I238">
        <v>-0.1775913</v>
      </c>
      <c r="J238">
        <v>220</v>
      </c>
      <c r="K238" t="s">
        <v>299</v>
      </c>
      <c r="L238" t="s">
        <v>599</v>
      </c>
      <c r="M238">
        <v>8.385698053852</v>
      </c>
    </row>
    <row r="239" spans="1:37">
      <c r="A239" s="26">
        <v>45482.2515162037</v>
      </c>
      <c r="B239">
        <v>0</v>
      </c>
      <c r="C239">
        <v>0</v>
      </c>
      <c r="D239" t="s">
        <v>297</v>
      </c>
      <c r="E239" s="21">
        <v>60</v>
      </c>
      <c r="F239" s="32">
        <v>45482.2513888889</v>
      </c>
      <c r="G239" t="s">
        <v>298</v>
      </c>
      <c r="H239">
        <v>4.409653</v>
      </c>
      <c r="I239">
        <v>4.409653</v>
      </c>
      <c r="J239">
        <v>-0.1775913</v>
      </c>
      <c r="K239">
        <v>262.625</v>
      </c>
      <c r="L239">
        <v>279.9969</v>
      </c>
      <c r="M239">
        <v>286.75</v>
      </c>
      <c r="N239">
        <v>48000</v>
      </c>
      <c r="O239">
        <v>-1</v>
      </c>
      <c r="P239">
        <v>136963</v>
      </c>
      <c r="Q239">
        <v>48000</v>
      </c>
      <c r="R239">
        <v>0</v>
      </c>
      <c r="S239">
        <v>0.3887641</v>
      </c>
      <c r="T239">
        <v>-30.34037</v>
      </c>
      <c r="U239">
        <v>-95.50607</v>
      </c>
      <c r="V239">
        <v>-27.99902</v>
      </c>
      <c r="W239">
        <v>291.778</v>
      </c>
      <c r="X239">
        <v>41.0089</v>
      </c>
      <c r="Y239">
        <v>0.3928571</v>
      </c>
      <c r="Z239">
        <v>-30.38323</v>
      </c>
      <c r="AA239">
        <v>-86.88013</v>
      </c>
      <c r="AB239">
        <v>-28.17661</v>
      </c>
      <c r="AC239">
        <v>178.251</v>
      </c>
      <c r="AD239">
        <v>39.3023</v>
      </c>
      <c r="AE239">
        <v>38</v>
      </c>
      <c r="AF239">
        <v>24</v>
      </c>
      <c r="AG239">
        <v>220</v>
      </c>
      <c r="AH239" t="s">
        <v>299</v>
      </c>
      <c r="AI239" t="s">
        <v>599</v>
      </c>
      <c r="AJ239">
        <v>8.385698053852</v>
      </c>
      <c r="AK239" t="b">
        <v>1</v>
      </c>
    </row>
    <row r="240" spans="1:13">
      <c r="A240" s="26">
        <v>45482.2516319444</v>
      </c>
      <c r="B240">
        <v>0</v>
      </c>
      <c r="C240">
        <v>0</v>
      </c>
      <c r="D240" t="s">
        <v>479</v>
      </c>
      <c r="E240" s="21">
        <v>60</v>
      </c>
      <c r="F240" s="32">
        <v>45482.2515046296</v>
      </c>
      <c r="G240" t="s">
        <v>298</v>
      </c>
      <c r="H240">
        <v>4.494704</v>
      </c>
      <c r="I240">
        <v>-0.4460011</v>
      </c>
      <c r="J240">
        <v>220</v>
      </c>
      <c r="K240" t="s">
        <v>299</v>
      </c>
      <c r="L240" t="s">
        <v>600</v>
      </c>
      <c r="M240">
        <v>8.13218152711326</v>
      </c>
    </row>
    <row r="241" spans="1:37">
      <c r="A241" s="26">
        <v>45482.2516319444</v>
      </c>
      <c r="B241">
        <v>0</v>
      </c>
      <c r="C241">
        <v>0</v>
      </c>
      <c r="D241" t="s">
        <v>297</v>
      </c>
      <c r="E241" s="21">
        <v>60</v>
      </c>
      <c r="F241" s="32">
        <v>45482.2515046296</v>
      </c>
      <c r="G241" t="s">
        <v>298</v>
      </c>
      <c r="H241">
        <v>4.494704</v>
      </c>
      <c r="I241">
        <v>4.494704</v>
      </c>
      <c r="J241">
        <v>-0.4460011</v>
      </c>
      <c r="K241">
        <v>407.1875</v>
      </c>
      <c r="L241">
        <v>412.3303</v>
      </c>
      <c r="M241">
        <v>416.7083</v>
      </c>
      <c r="N241">
        <v>48000</v>
      </c>
      <c r="O241">
        <v>-1</v>
      </c>
      <c r="P241">
        <v>136963</v>
      </c>
      <c r="Q241">
        <v>48000</v>
      </c>
      <c r="R241">
        <v>0</v>
      </c>
      <c r="S241">
        <v>0.3811659</v>
      </c>
      <c r="T241">
        <v>-30.15118</v>
      </c>
      <c r="U241">
        <v>-88.02306</v>
      </c>
      <c r="V241">
        <v>-27.73061</v>
      </c>
      <c r="W241">
        <v>291.655</v>
      </c>
      <c r="X241">
        <v>41.23689</v>
      </c>
      <c r="Y241">
        <v>0.3928571</v>
      </c>
      <c r="Z241">
        <v>-30.38323</v>
      </c>
      <c r="AA241">
        <v>-86.88013</v>
      </c>
      <c r="AB241">
        <v>-28.17661</v>
      </c>
      <c r="AC241">
        <v>179.7315</v>
      </c>
      <c r="AD241">
        <v>39.3023</v>
      </c>
      <c r="AE241">
        <v>38</v>
      </c>
      <c r="AF241">
        <v>24</v>
      </c>
      <c r="AG241">
        <v>220</v>
      </c>
      <c r="AH241" t="s">
        <v>299</v>
      </c>
      <c r="AI241" t="s">
        <v>600</v>
      </c>
      <c r="AJ241">
        <v>8.13218152711326</v>
      </c>
      <c r="AK241" t="b">
        <v>1</v>
      </c>
    </row>
    <row r="242" spans="1:13">
      <c r="A242" s="26">
        <v>45482.2517476852</v>
      </c>
      <c r="B242">
        <v>0</v>
      </c>
      <c r="C242">
        <v>0</v>
      </c>
      <c r="D242" t="s">
        <v>479</v>
      </c>
      <c r="E242" s="21">
        <v>61</v>
      </c>
      <c r="F242" s="32">
        <v>45482.2516203704</v>
      </c>
      <c r="G242" t="s">
        <v>480</v>
      </c>
      <c r="H242">
        <v>4.40906</v>
      </c>
      <c r="I242">
        <v>-0.1732674</v>
      </c>
      <c r="J242">
        <v>220</v>
      </c>
      <c r="K242" t="s">
        <v>299</v>
      </c>
      <c r="L242" t="s">
        <v>601</v>
      </c>
      <c r="M242">
        <v>8.57973275696835</v>
      </c>
    </row>
    <row r="243" spans="1:37">
      <c r="A243" s="26">
        <v>45482.2517476852</v>
      </c>
      <c r="B243">
        <v>0</v>
      </c>
      <c r="C243">
        <v>0</v>
      </c>
      <c r="D243" t="s">
        <v>297</v>
      </c>
      <c r="E243" s="21">
        <v>61</v>
      </c>
      <c r="F243" s="32">
        <v>45482.2516203704</v>
      </c>
      <c r="G243" t="s">
        <v>298</v>
      </c>
      <c r="H243">
        <v>4.40906</v>
      </c>
      <c r="I243">
        <v>4.40906</v>
      </c>
      <c r="J243">
        <v>-0.1732674</v>
      </c>
      <c r="K243">
        <v>274.9167</v>
      </c>
      <c r="L243">
        <v>279.1864</v>
      </c>
      <c r="M243">
        <v>284.5</v>
      </c>
      <c r="N243">
        <v>48000</v>
      </c>
      <c r="O243">
        <v>-1</v>
      </c>
      <c r="P243">
        <v>136963</v>
      </c>
      <c r="Q243">
        <v>48000</v>
      </c>
      <c r="R243">
        <v>0</v>
      </c>
      <c r="S243">
        <v>0.3887641</v>
      </c>
      <c r="T243">
        <v>-30.34377</v>
      </c>
      <c r="U243">
        <v>-86.09492</v>
      </c>
      <c r="V243">
        <v>-28.00335</v>
      </c>
      <c r="W243">
        <v>292.3301</v>
      </c>
      <c r="X243">
        <v>41.33949</v>
      </c>
      <c r="Y243">
        <v>0.3928571</v>
      </c>
      <c r="Z243">
        <v>-30.38323</v>
      </c>
      <c r="AA243">
        <v>-86.88013</v>
      </c>
      <c r="AB243">
        <v>-28.17661</v>
      </c>
      <c r="AC243">
        <v>179.9493</v>
      </c>
      <c r="AD243">
        <v>39.3023</v>
      </c>
      <c r="AE243">
        <v>38</v>
      </c>
      <c r="AF243">
        <v>24</v>
      </c>
      <c r="AG243">
        <v>220</v>
      </c>
      <c r="AH243" t="s">
        <v>299</v>
      </c>
      <c r="AI243" t="s">
        <v>601</v>
      </c>
      <c r="AJ243">
        <v>8.57973275696835</v>
      </c>
      <c r="AK243" t="b">
        <v>1</v>
      </c>
    </row>
    <row r="244" spans="1:13">
      <c r="A244" s="26">
        <v>45482.2518634259</v>
      </c>
      <c r="B244">
        <v>0</v>
      </c>
      <c r="C244">
        <v>0</v>
      </c>
      <c r="D244" t="s">
        <v>479</v>
      </c>
      <c r="E244" s="21">
        <v>61</v>
      </c>
      <c r="F244" s="32">
        <v>45482.2517361111</v>
      </c>
      <c r="G244" t="s">
        <v>298</v>
      </c>
      <c r="H244">
        <v>4.460452</v>
      </c>
      <c r="I244">
        <v>-0.4132347</v>
      </c>
      <c r="J244">
        <v>220</v>
      </c>
      <c r="K244" t="s">
        <v>299</v>
      </c>
      <c r="L244" t="s">
        <v>602</v>
      </c>
      <c r="M244">
        <v>8.33985031878368</v>
      </c>
    </row>
    <row r="245" spans="1:37">
      <c r="A245" s="26">
        <v>45482.2518634259</v>
      </c>
      <c r="B245">
        <v>0</v>
      </c>
      <c r="C245">
        <v>0</v>
      </c>
      <c r="D245" t="s">
        <v>297</v>
      </c>
      <c r="E245" s="21">
        <v>61</v>
      </c>
      <c r="F245" s="32">
        <v>45482.2517361111</v>
      </c>
      <c r="G245" t="s">
        <v>298</v>
      </c>
      <c r="H245">
        <v>4.460452</v>
      </c>
      <c r="I245">
        <v>4.460452</v>
      </c>
      <c r="J245">
        <v>-0.4132347</v>
      </c>
      <c r="K245">
        <v>392.8125</v>
      </c>
      <c r="L245">
        <v>420.0529</v>
      </c>
      <c r="M245">
        <v>452.3958</v>
      </c>
      <c r="N245">
        <v>48621.02</v>
      </c>
      <c r="O245">
        <v>-1</v>
      </c>
      <c r="P245">
        <v>136963</v>
      </c>
      <c r="Q245">
        <v>48000</v>
      </c>
      <c r="R245">
        <v>1</v>
      </c>
      <c r="S245">
        <v>0.3878924</v>
      </c>
      <c r="T245">
        <v>-30.11223</v>
      </c>
      <c r="U245">
        <v>-87.29514</v>
      </c>
      <c r="V245">
        <v>-27.76338</v>
      </c>
      <c r="W245">
        <v>179.6452</v>
      </c>
      <c r="X245">
        <v>41.38865</v>
      </c>
      <c r="Y245">
        <v>0.3928571</v>
      </c>
      <c r="Z245">
        <v>-30.38323</v>
      </c>
      <c r="AA245">
        <v>-86.88013</v>
      </c>
      <c r="AB245">
        <v>-28.17661</v>
      </c>
      <c r="AC245">
        <v>178.4982</v>
      </c>
      <c r="AD245">
        <v>39.3023</v>
      </c>
      <c r="AE245">
        <v>38</v>
      </c>
      <c r="AF245">
        <v>24</v>
      </c>
      <c r="AG245">
        <v>220</v>
      </c>
      <c r="AH245" t="s">
        <v>299</v>
      </c>
      <c r="AI245" t="s">
        <v>602</v>
      </c>
      <c r="AJ245">
        <v>8.33985031878368</v>
      </c>
      <c r="AK245" t="b">
        <v>1</v>
      </c>
    </row>
    <row r="246" spans="1:13">
      <c r="A246" s="26">
        <v>45482.2519791667</v>
      </c>
      <c r="B246">
        <v>0</v>
      </c>
      <c r="C246">
        <v>0</v>
      </c>
      <c r="D246" t="s">
        <v>479</v>
      </c>
      <c r="E246" s="21">
        <v>62</v>
      </c>
      <c r="F246" s="32">
        <v>45482.2518518519</v>
      </c>
      <c r="G246" t="s">
        <v>480</v>
      </c>
      <c r="H246">
        <v>4.467346</v>
      </c>
      <c r="I246">
        <v>-0.1763401</v>
      </c>
      <c r="J246">
        <v>220</v>
      </c>
      <c r="K246" t="s">
        <v>299</v>
      </c>
      <c r="L246" t="s">
        <v>603</v>
      </c>
      <c r="M246">
        <v>7.97889938204899</v>
      </c>
    </row>
    <row r="247" spans="1:37">
      <c r="A247" s="26">
        <v>45482.2519791667</v>
      </c>
      <c r="B247">
        <v>0</v>
      </c>
      <c r="C247">
        <v>0</v>
      </c>
      <c r="D247" t="s">
        <v>297</v>
      </c>
      <c r="E247" s="21">
        <v>62</v>
      </c>
      <c r="F247" s="32">
        <v>45482.2518518519</v>
      </c>
      <c r="G247" t="s">
        <v>298</v>
      </c>
      <c r="H247">
        <v>4.467346</v>
      </c>
      <c r="I247">
        <v>4.467346</v>
      </c>
      <c r="J247">
        <v>-0.1763401</v>
      </c>
      <c r="K247">
        <v>292.5833</v>
      </c>
      <c r="L247">
        <v>299.9709</v>
      </c>
      <c r="M247">
        <v>308</v>
      </c>
      <c r="N247">
        <v>48000</v>
      </c>
      <c r="O247">
        <v>-1</v>
      </c>
      <c r="P247">
        <v>136963</v>
      </c>
      <c r="Q247">
        <v>48000</v>
      </c>
      <c r="R247">
        <v>0</v>
      </c>
      <c r="S247">
        <v>0.3865168</v>
      </c>
      <c r="T247">
        <v>-30.35571</v>
      </c>
      <c r="U247">
        <v>-84.03152</v>
      </c>
      <c r="V247">
        <v>-28.00027</v>
      </c>
      <c r="W247">
        <v>293.513</v>
      </c>
      <c r="X247">
        <v>41.08574</v>
      </c>
      <c r="Y247">
        <v>0.3928571</v>
      </c>
      <c r="Z247">
        <v>-30.38323</v>
      </c>
      <c r="AA247">
        <v>-86.88013</v>
      </c>
      <c r="AB247">
        <v>-28.17661</v>
      </c>
      <c r="AC247">
        <v>292.4025</v>
      </c>
      <c r="AD247">
        <v>39.3023</v>
      </c>
      <c r="AE247">
        <v>38</v>
      </c>
      <c r="AF247">
        <v>24</v>
      </c>
      <c r="AG247">
        <v>220</v>
      </c>
      <c r="AH247" t="s">
        <v>299</v>
      </c>
      <c r="AI247" t="s">
        <v>603</v>
      </c>
      <c r="AJ247">
        <v>7.97889938204899</v>
      </c>
      <c r="AK247" t="b">
        <v>1</v>
      </c>
    </row>
    <row r="248" spans="1:13">
      <c r="A248" s="26">
        <v>45482.2520949074</v>
      </c>
      <c r="B248">
        <v>0</v>
      </c>
      <c r="C248">
        <v>0</v>
      </c>
      <c r="D248" t="s">
        <v>479</v>
      </c>
      <c r="E248" s="21">
        <v>62</v>
      </c>
      <c r="F248" s="32">
        <v>45482.2519675926</v>
      </c>
      <c r="G248" t="s">
        <v>298</v>
      </c>
      <c r="H248">
        <v>4.451454</v>
      </c>
      <c r="I248">
        <v>-0.5394363</v>
      </c>
      <c r="J248">
        <v>220</v>
      </c>
      <c r="K248" t="s">
        <v>299</v>
      </c>
      <c r="L248" t="s">
        <v>604</v>
      </c>
      <c r="M248">
        <v>8.91086020586122</v>
      </c>
    </row>
    <row r="249" spans="1:37">
      <c r="A249" s="26">
        <v>45482.2520949074</v>
      </c>
      <c r="B249">
        <v>0</v>
      </c>
      <c r="C249">
        <v>0</v>
      </c>
      <c r="D249" t="s">
        <v>297</v>
      </c>
      <c r="E249" s="21">
        <v>62</v>
      </c>
      <c r="F249" s="32">
        <v>45482.2519675926</v>
      </c>
      <c r="G249" t="s">
        <v>298</v>
      </c>
      <c r="H249">
        <v>4.451454</v>
      </c>
      <c r="I249">
        <v>4.451454</v>
      </c>
      <c r="J249">
        <v>-0.5394363</v>
      </c>
      <c r="K249">
        <v>368.6667</v>
      </c>
      <c r="L249">
        <v>413.8079</v>
      </c>
      <c r="M249">
        <v>457.3333</v>
      </c>
      <c r="N249">
        <v>47058.89</v>
      </c>
      <c r="O249">
        <v>-1</v>
      </c>
      <c r="P249">
        <v>136963</v>
      </c>
      <c r="Q249">
        <v>48000</v>
      </c>
      <c r="R249">
        <v>1</v>
      </c>
      <c r="S249">
        <v>0.3766816</v>
      </c>
      <c r="T249">
        <v>-30.10869</v>
      </c>
      <c r="U249">
        <v>-88.99606</v>
      </c>
      <c r="V249">
        <v>-27.63718</v>
      </c>
      <c r="W249">
        <v>179.0161</v>
      </c>
      <c r="X249">
        <v>41.59765</v>
      </c>
      <c r="Y249">
        <v>0.3928571</v>
      </c>
      <c r="Z249">
        <v>-30.38323</v>
      </c>
      <c r="AA249">
        <v>-86.88013</v>
      </c>
      <c r="AB249">
        <v>-28.17661</v>
      </c>
      <c r="AC249">
        <v>179.8419</v>
      </c>
      <c r="AD249">
        <v>39.3023</v>
      </c>
      <c r="AE249">
        <v>38</v>
      </c>
      <c r="AF249">
        <v>24</v>
      </c>
      <c r="AG249">
        <v>220</v>
      </c>
      <c r="AH249" t="s">
        <v>299</v>
      </c>
      <c r="AI249" t="s">
        <v>604</v>
      </c>
      <c r="AJ249">
        <v>8.91086020586122</v>
      </c>
      <c r="AK249" t="b">
        <v>1</v>
      </c>
    </row>
    <row r="250" spans="1:13">
      <c r="A250" s="26">
        <v>45482.2522106481</v>
      </c>
      <c r="B250">
        <v>0</v>
      </c>
      <c r="C250">
        <v>0</v>
      </c>
      <c r="D250" t="s">
        <v>479</v>
      </c>
      <c r="E250" s="21">
        <v>63</v>
      </c>
      <c r="F250" s="32">
        <v>45482.2520833333</v>
      </c>
      <c r="G250" t="s">
        <v>480</v>
      </c>
      <c r="H250">
        <v>4.387748</v>
      </c>
      <c r="I250">
        <v>-0.1689606</v>
      </c>
      <c r="J250">
        <v>220</v>
      </c>
      <c r="K250" t="s">
        <v>299</v>
      </c>
      <c r="L250" t="s">
        <v>605</v>
      </c>
      <c r="M250">
        <v>8.18233473949762</v>
      </c>
    </row>
    <row r="251" spans="1:37">
      <c r="A251" s="26">
        <v>45482.2522106481</v>
      </c>
      <c r="B251">
        <v>0</v>
      </c>
      <c r="C251">
        <v>0</v>
      </c>
      <c r="D251" t="s">
        <v>297</v>
      </c>
      <c r="E251" s="21">
        <v>63</v>
      </c>
      <c r="F251" s="32">
        <v>45482.2520833333</v>
      </c>
      <c r="G251" t="s">
        <v>298</v>
      </c>
      <c r="H251">
        <v>4.387748</v>
      </c>
      <c r="I251">
        <v>4.387748</v>
      </c>
      <c r="J251">
        <v>-0.1689606</v>
      </c>
      <c r="K251">
        <v>288.375</v>
      </c>
      <c r="L251">
        <v>312.0122</v>
      </c>
      <c r="M251">
        <v>336.1042</v>
      </c>
      <c r="N251">
        <v>47535.33</v>
      </c>
      <c r="O251">
        <v>-1</v>
      </c>
      <c r="P251">
        <v>136963</v>
      </c>
      <c r="Q251">
        <v>48000</v>
      </c>
      <c r="R251">
        <v>1</v>
      </c>
      <c r="S251">
        <v>0.3842697</v>
      </c>
      <c r="T251">
        <v>-30.38151</v>
      </c>
      <c r="U251">
        <v>-84.57523</v>
      </c>
      <c r="V251">
        <v>-28.00765</v>
      </c>
      <c r="W251">
        <v>179.3524</v>
      </c>
      <c r="X251">
        <v>40.93316</v>
      </c>
      <c r="Y251">
        <v>0.3928571</v>
      </c>
      <c r="Z251">
        <v>-30.38323</v>
      </c>
      <c r="AA251">
        <v>-86.88013</v>
      </c>
      <c r="AB251">
        <v>-28.17661</v>
      </c>
      <c r="AC251">
        <v>178.3201</v>
      </c>
      <c r="AD251">
        <v>39.3023</v>
      </c>
      <c r="AE251">
        <v>38</v>
      </c>
      <c r="AF251">
        <v>24</v>
      </c>
      <c r="AG251">
        <v>220</v>
      </c>
      <c r="AH251" t="s">
        <v>299</v>
      </c>
      <c r="AI251" t="s">
        <v>605</v>
      </c>
      <c r="AJ251">
        <v>8.18233473949762</v>
      </c>
      <c r="AK251" t="b">
        <v>1</v>
      </c>
    </row>
    <row r="252" spans="1:13">
      <c r="A252" s="26">
        <v>45482.2523263889</v>
      </c>
      <c r="B252">
        <v>0</v>
      </c>
      <c r="C252">
        <v>0</v>
      </c>
      <c r="D252" t="s">
        <v>479</v>
      </c>
      <c r="E252" s="21">
        <v>63</v>
      </c>
      <c r="F252" s="32">
        <v>45482.2521990741</v>
      </c>
      <c r="G252" t="s">
        <v>298</v>
      </c>
      <c r="H252">
        <v>4.501524</v>
      </c>
      <c r="I252">
        <v>-0.5632095</v>
      </c>
      <c r="J252">
        <v>220</v>
      </c>
      <c r="K252" t="s">
        <v>299</v>
      </c>
      <c r="L252" t="s">
        <v>606</v>
      </c>
      <c r="M252">
        <v>8.26254737421115</v>
      </c>
    </row>
    <row r="253" spans="1:37">
      <c r="A253" s="26">
        <v>45482.2523263889</v>
      </c>
      <c r="B253">
        <v>0</v>
      </c>
      <c r="C253">
        <v>0</v>
      </c>
      <c r="D253" t="s">
        <v>297</v>
      </c>
      <c r="E253" s="21">
        <v>63</v>
      </c>
      <c r="F253" s="32">
        <v>45482.2521990741</v>
      </c>
      <c r="G253" t="s">
        <v>298</v>
      </c>
      <c r="H253">
        <v>4.501524</v>
      </c>
      <c r="I253">
        <v>4.501524</v>
      </c>
      <c r="J253">
        <v>-0.5632095</v>
      </c>
      <c r="K253">
        <v>392.25</v>
      </c>
      <c r="L253">
        <v>398.3907</v>
      </c>
      <c r="M253">
        <v>401.9583</v>
      </c>
      <c r="N253">
        <v>48000</v>
      </c>
      <c r="O253">
        <v>-1</v>
      </c>
      <c r="P253">
        <v>136963</v>
      </c>
      <c r="Q253">
        <v>48000</v>
      </c>
      <c r="R253">
        <v>0</v>
      </c>
      <c r="S253">
        <v>0.3789238</v>
      </c>
      <c r="T253">
        <v>-30.07135</v>
      </c>
      <c r="U253">
        <v>-92.63293</v>
      </c>
      <c r="V253">
        <v>-27.61341</v>
      </c>
      <c r="W253">
        <v>180.5201</v>
      </c>
      <c r="X253">
        <v>41.48208</v>
      </c>
      <c r="Y253">
        <v>0.3928571</v>
      </c>
      <c r="Z253">
        <v>-30.38323</v>
      </c>
      <c r="AA253">
        <v>-86.88013</v>
      </c>
      <c r="AB253">
        <v>-28.17661</v>
      </c>
      <c r="AC253">
        <v>178.9042</v>
      </c>
      <c r="AD253">
        <v>39.3023</v>
      </c>
      <c r="AE253">
        <v>38</v>
      </c>
      <c r="AF253">
        <v>24</v>
      </c>
      <c r="AG253">
        <v>220</v>
      </c>
      <c r="AH253" t="s">
        <v>299</v>
      </c>
      <c r="AI253" t="s">
        <v>606</v>
      </c>
      <c r="AJ253">
        <v>8.26254737421115</v>
      </c>
      <c r="AK253" t="b">
        <v>1</v>
      </c>
    </row>
    <row r="254" spans="1:13">
      <c r="A254" s="26">
        <v>45482.2524421296</v>
      </c>
      <c r="B254">
        <v>0</v>
      </c>
      <c r="C254">
        <v>0</v>
      </c>
      <c r="D254" t="s">
        <v>479</v>
      </c>
      <c r="E254" s="21">
        <v>64</v>
      </c>
      <c r="F254" s="32">
        <v>45482.2523148148</v>
      </c>
      <c r="G254" t="s">
        <v>480</v>
      </c>
      <c r="H254">
        <v>4.365788</v>
      </c>
      <c r="I254">
        <v>-0.1774654</v>
      </c>
      <c r="J254">
        <v>220</v>
      </c>
      <c r="K254" t="s">
        <v>299</v>
      </c>
      <c r="L254" t="s">
        <v>607</v>
      </c>
      <c r="M254">
        <v>8.14314542173595</v>
      </c>
    </row>
    <row r="255" spans="1:37">
      <c r="A255" s="26">
        <v>45482.2524421296</v>
      </c>
      <c r="B255">
        <v>0</v>
      </c>
      <c r="C255">
        <v>0</v>
      </c>
      <c r="D255" t="s">
        <v>297</v>
      </c>
      <c r="E255" s="21">
        <v>64</v>
      </c>
      <c r="F255" s="32">
        <v>45482.2523148148</v>
      </c>
      <c r="G255" t="s">
        <v>298</v>
      </c>
      <c r="H255">
        <v>4.365788</v>
      </c>
      <c r="I255">
        <v>4.365788</v>
      </c>
      <c r="J255">
        <v>-0.1774654</v>
      </c>
      <c r="K255">
        <v>284.2708</v>
      </c>
      <c r="L255">
        <v>289.9525</v>
      </c>
      <c r="M255">
        <v>293.8958</v>
      </c>
      <c r="N255">
        <v>48000</v>
      </c>
      <c r="O255">
        <v>-1</v>
      </c>
      <c r="P255">
        <v>136963</v>
      </c>
      <c r="Q255">
        <v>48000</v>
      </c>
      <c r="R255">
        <v>0</v>
      </c>
      <c r="S255">
        <v>0.3887641</v>
      </c>
      <c r="T255">
        <v>-30.35474</v>
      </c>
      <c r="U255">
        <v>-84.59824</v>
      </c>
      <c r="V255">
        <v>-27.99915</v>
      </c>
      <c r="W255">
        <v>180.751</v>
      </c>
      <c r="X255">
        <v>41.09878</v>
      </c>
      <c r="Y255">
        <v>0.3928571</v>
      </c>
      <c r="Z255">
        <v>-30.38323</v>
      </c>
      <c r="AA255">
        <v>-86.88013</v>
      </c>
      <c r="AB255">
        <v>-28.17661</v>
      </c>
      <c r="AC255">
        <v>109.7228</v>
      </c>
      <c r="AD255">
        <v>39.3023</v>
      </c>
      <c r="AE255">
        <v>38</v>
      </c>
      <c r="AF255">
        <v>24</v>
      </c>
      <c r="AG255">
        <v>220</v>
      </c>
      <c r="AH255" t="s">
        <v>299</v>
      </c>
      <c r="AI255" t="s">
        <v>607</v>
      </c>
      <c r="AJ255">
        <v>8.14314542173595</v>
      </c>
      <c r="AK255" t="b">
        <v>1</v>
      </c>
    </row>
    <row r="256" spans="1:13">
      <c r="A256" s="26">
        <v>45482.2525578704</v>
      </c>
      <c r="B256">
        <v>0</v>
      </c>
      <c r="C256">
        <v>0</v>
      </c>
      <c r="D256" t="s">
        <v>479</v>
      </c>
      <c r="E256" s="21">
        <v>64</v>
      </c>
      <c r="F256" s="32">
        <v>45482.2524305556</v>
      </c>
      <c r="G256" t="s">
        <v>298</v>
      </c>
      <c r="H256">
        <v>4.374749</v>
      </c>
      <c r="I256">
        <v>-0.368248</v>
      </c>
      <c r="J256">
        <v>220</v>
      </c>
      <c r="K256" t="s">
        <v>299</v>
      </c>
      <c r="L256" t="s">
        <v>608</v>
      </c>
      <c r="M256">
        <v>8.28779959425583</v>
      </c>
    </row>
    <row r="257" spans="1:37">
      <c r="A257" s="26">
        <v>45482.2525578704</v>
      </c>
      <c r="B257">
        <v>0</v>
      </c>
      <c r="C257">
        <v>0</v>
      </c>
      <c r="D257" t="s">
        <v>297</v>
      </c>
      <c r="E257" s="21">
        <v>64</v>
      </c>
      <c r="F257" s="32">
        <v>45482.2524305556</v>
      </c>
      <c r="G257" t="s">
        <v>298</v>
      </c>
      <c r="H257">
        <v>4.374749</v>
      </c>
      <c r="I257">
        <v>4.374749</v>
      </c>
      <c r="J257">
        <v>-0.368248</v>
      </c>
      <c r="K257">
        <v>391.3958</v>
      </c>
      <c r="L257">
        <v>397.131</v>
      </c>
      <c r="M257">
        <v>401.8542</v>
      </c>
      <c r="N257">
        <v>48000</v>
      </c>
      <c r="O257">
        <v>-1</v>
      </c>
      <c r="P257">
        <v>136963</v>
      </c>
      <c r="Q257">
        <v>48000</v>
      </c>
      <c r="R257">
        <v>0</v>
      </c>
      <c r="S257">
        <v>0.3878924</v>
      </c>
      <c r="T257">
        <v>-30.15185</v>
      </c>
      <c r="U257">
        <v>-83.73705</v>
      </c>
      <c r="V257">
        <v>-27.80837</v>
      </c>
      <c r="W257">
        <v>180.3601</v>
      </c>
      <c r="X257">
        <v>41.25999</v>
      </c>
      <c r="Y257">
        <v>0.3928571</v>
      </c>
      <c r="Z257">
        <v>-30.38323</v>
      </c>
      <c r="AA257">
        <v>-86.88013</v>
      </c>
      <c r="AB257">
        <v>-28.17661</v>
      </c>
      <c r="AC257">
        <v>178.7842</v>
      </c>
      <c r="AD257">
        <v>39.3023</v>
      </c>
      <c r="AE257">
        <v>38</v>
      </c>
      <c r="AF257">
        <v>24</v>
      </c>
      <c r="AG257">
        <v>220</v>
      </c>
      <c r="AH257" t="s">
        <v>299</v>
      </c>
      <c r="AI257" t="s">
        <v>608</v>
      </c>
      <c r="AJ257">
        <v>8.28779959425583</v>
      </c>
      <c r="AK257" t="b">
        <v>1</v>
      </c>
    </row>
    <row r="258" spans="1:13">
      <c r="A258" s="26">
        <v>45482.2526736111</v>
      </c>
      <c r="B258">
        <v>0</v>
      </c>
      <c r="C258">
        <v>0</v>
      </c>
      <c r="D258" t="s">
        <v>479</v>
      </c>
      <c r="E258" s="21">
        <v>65</v>
      </c>
      <c r="F258" s="32">
        <v>45482.2525462963</v>
      </c>
      <c r="G258" t="s">
        <v>480</v>
      </c>
      <c r="H258">
        <v>4.47372</v>
      </c>
      <c r="I258">
        <v>-0.2341843</v>
      </c>
      <c r="J258">
        <v>220</v>
      </c>
      <c r="K258" t="s">
        <v>299</v>
      </c>
      <c r="L258" t="s">
        <v>609</v>
      </c>
      <c r="M258">
        <v>8.65222483795786</v>
      </c>
    </row>
    <row r="259" spans="1:37">
      <c r="A259" s="26">
        <v>45482.2526736111</v>
      </c>
      <c r="B259">
        <v>0</v>
      </c>
      <c r="C259">
        <v>0</v>
      </c>
      <c r="D259" t="s">
        <v>297</v>
      </c>
      <c r="E259" s="21">
        <v>65</v>
      </c>
      <c r="F259" s="32">
        <v>45482.2525462963</v>
      </c>
      <c r="G259" t="s">
        <v>298</v>
      </c>
      <c r="H259">
        <v>4.47372</v>
      </c>
      <c r="I259">
        <v>4.47372</v>
      </c>
      <c r="J259">
        <v>-0.2341843</v>
      </c>
      <c r="K259">
        <v>289.7708</v>
      </c>
      <c r="L259">
        <v>296.3391</v>
      </c>
      <c r="M259">
        <v>302.0417</v>
      </c>
      <c r="N259">
        <v>48000</v>
      </c>
      <c r="O259">
        <v>-1</v>
      </c>
      <c r="P259">
        <v>136963</v>
      </c>
      <c r="Q259">
        <v>48000</v>
      </c>
      <c r="R259">
        <v>0</v>
      </c>
      <c r="S259">
        <v>0.3820225</v>
      </c>
      <c r="T259">
        <v>-30.33399</v>
      </c>
      <c r="U259">
        <v>-95.17289</v>
      </c>
      <c r="V259">
        <v>-27.94243</v>
      </c>
      <c r="W259">
        <v>291.5049</v>
      </c>
      <c r="X259">
        <v>41.29867</v>
      </c>
      <c r="Y259">
        <v>0.3928571</v>
      </c>
      <c r="Z259">
        <v>-30.38323</v>
      </c>
      <c r="AA259">
        <v>-86.88013</v>
      </c>
      <c r="AB259">
        <v>-28.17661</v>
      </c>
      <c r="AC259">
        <v>178.7688</v>
      </c>
      <c r="AD259">
        <v>39.3023</v>
      </c>
      <c r="AE259">
        <v>38</v>
      </c>
      <c r="AF259">
        <v>24</v>
      </c>
      <c r="AG259">
        <v>220</v>
      </c>
      <c r="AH259" t="s">
        <v>299</v>
      </c>
      <c r="AI259" t="s">
        <v>609</v>
      </c>
      <c r="AJ259">
        <v>8.65222483795786</v>
      </c>
      <c r="AK259" t="b">
        <v>1</v>
      </c>
    </row>
    <row r="260" spans="1:13">
      <c r="A260" s="26">
        <v>45482.2527893518</v>
      </c>
      <c r="B260">
        <v>0</v>
      </c>
      <c r="C260">
        <v>0</v>
      </c>
      <c r="D260" t="s">
        <v>479</v>
      </c>
      <c r="E260" s="21">
        <v>65</v>
      </c>
      <c r="F260" s="32">
        <v>45482.252662037</v>
      </c>
      <c r="G260" t="s">
        <v>298</v>
      </c>
      <c r="H260">
        <v>4.499945</v>
      </c>
      <c r="I260">
        <v>-0.4342918</v>
      </c>
      <c r="J260">
        <v>220</v>
      </c>
      <c r="K260" t="s">
        <v>299</v>
      </c>
      <c r="L260" t="s">
        <v>610</v>
      </c>
      <c r="M260">
        <v>8.33587680358232</v>
      </c>
    </row>
    <row r="261" spans="1:37">
      <c r="A261" s="26">
        <v>45482.2527893518</v>
      </c>
      <c r="B261">
        <v>0</v>
      </c>
      <c r="C261">
        <v>0</v>
      </c>
      <c r="D261" t="s">
        <v>297</v>
      </c>
      <c r="E261" s="21">
        <v>65</v>
      </c>
      <c r="F261" s="32">
        <v>45482.252662037</v>
      </c>
      <c r="G261" t="s">
        <v>298</v>
      </c>
      <c r="H261">
        <v>4.499945</v>
      </c>
      <c r="I261">
        <v>4.499945</v>
      </c>
      <c r="J261">
        <v>-0.4342918</v>
      </c>
      <c r="K261">
        <v>377.8542</v>
      </c>
      <c r="L261">
        <v>393.4666</v>
      </c>
      <c r="M261">
        <v>404.4167</v>
      </c>
      <c r="N261">
        <v>47764.91</v>
      </c>
      <c r="O261">
        <v>-1</v>
      </c>
      <c r="P261">
        <v>136963</v>
      </c>
      <c r="Q261">
        <v>48000</v>
      </c>
      <c r="R261">
        <v>0</v>
      </c>
      <c r="S261">
        <v>0.3865168</v>
      </c>
      <c r="T261">
        <v>-30.09133</v>
      </c>
      <c r="U261">
        <v>-83.62617</v>
      </c>
      <c r="V261">
        <v>-27.74232</v>
      </c>
      <c r="W261">
        <v>179.7732</v>
      </c>
      <c r="X261">
        <v>41.0453</v>
      </c>
      <c r="Y261">
        <v>0.3928571</v>
      </c>
      <c r="Z261">
        <v>-30.38323</v>
      </c>
      <c r="AA261">
        <v>-86.88013</v>
      </c>
      <c r="AB261">
        <v>-28.17661</v>
      </c>
      <c r="AC261">
        <v>177.237</v>
      </c>
      <c r="AD261">
        <v>39.3023</v>
      </c>
      <c r="AE261">
        <v>38</v>
      </c>
      <c r="AF261">
        <v>24</v>
      </c>
      <c r="AG261">
        <v>220</v>
      </c>
      <c r="AH261" t="s">
        <v>299</v>
      </c>
      <c r="AI261" t="s">
        <v>610</v>
      </c>
      <c r="AJ261">
        <v>8.33587680358232</v>
      </c>
      <c r="AK261" t="b">
        <v>1</v>
      </c>
    </row>
    <row r="262" spans="1:13">
      <c r="A262" s="26">
        <v>45482.2529050926</v>
      </c>
      <c r="B262">
        <v>0</v>
      </c>
      <c r="C262">
        <v>0</v>
      </c>
      <c r="D262" t="s">
        <v>479</v>
      </c>
      <c r="E262" s="21">
        <v>66</v>
      </c>
      <c r="F262" s="32">
        <v>45482.2527777778</v>
      </c>
      <c r="G262" t="s">
        <v>480</v>
      </c>
      <c r="H262">
        <v>4.059084</v>
      </c>
      <c r="I262">
        <v>-0.1738949</v>
      </c>
      <c r="J262">
        <v>220</v>
      </c>
      <c r="K262" t="s">
        <v>299</v>
      </c>
      <c r="L262" t="s">
        <v>611</v>
      </c>
      <c r="M262">
        <v>8.39943782026591</v>
      </c>
    </row>
    <row r="263" spans="1:37">
      <c r="A263" s="26">
        <v>45482.2529050926</v>
      </c>
      <c r="B263">
        <v>0</v>
      </c>
      <c r="C263">
        <v>0</v>
      </c>
      <c r="D263" t="s">
        <v>297</v>
      </c>
      <c r="E263" s="21">
        <v>66</v>
      </c>
      <c r="F263" s="32">
        <v>45482.2527777778</v>
      </c>
      <c r="G263" t="s">
        <v>298</v>
      </c>
      <c r="H263">
        <v>4.059084</v>
      </c>
      <c r="I263">
        <v>4.059084</v>
      </c>
      <c r="J263">
        <v>-0.1738949</v>
      </c>
      <c r="K263">
        <v>251.7292</v>
      </c>
      <c r="L263">
        <v>275.0575</v>
      </c>
      <c r="M263">
        <v>283.7083</v>
      </c>
      <c r="N263">
        <v>48000</v>
      </c>
      <c r="O263">
        <v>-1</v>
      </c>
      <c r="P263">
        <v>136963</v>
      </c>
      <c r="Q263">
        <v>48000</v>
      </c>
      <c r="R263">
        <v>0</v>
      </c>
      <c r="S263">
        <v>0.3910112</v>
      </c>
      <c r="T263">
        <v>-30.31071</v>
      </c>
      <c r="U263">
        <v>-88.06635</v>
      </c>
      <c r="V263">
        <v>-28.00272</v>
      </c>
      <c r="W263">
        <v>291.3268</v>
      </c>
      <c r="X263">
        <v>41.36975</v>
      </c>
      <c r="Y263">
        <v>0.3928571</v>
      </c>
      <c r="Z263">
        <v>-30.38323</v>
      </c>
      <c r="AA263">
        <v>-86.88013</v>
      </c>
      <c r="AB263">
        <v>-28.17661</v>
      </c>
      <c r="AC263">
        <v>291.902</v>
      </c>
      <c r="AD263">
        <v>39.3023</v>
      </c>
      <c r="AE263">
        <v>38</v>
      </c>
      <c r="AF263">
        <v>24</v>
      </c>
      <c r="AG263">
        <v>220</v>
      </c>
      <c r="AH263" t="s">
        <v>299</v>
      </c>
      <c r="AI263" t="s">
        <v>611</v>
      </c>
      <c r="AJ263">
        <v>8.39943782026591</v>
      </c>
      <c r="AK263" t="b">
        <v>1</v>
      </c>
    </row>
    <row r="264" spans="1:13">
      <c r="A264" s="26">
        <v>45482.2530208333</v>
      </c>
      <c r="B264">
        <v>0</v>
      </c>
      <c r="C264">
        <v>0</v>
      </c>
      <c r="D264" t="s">
        <v>479</v>
      </c>
      <c r="E264" s="21">
        <v>66</v>
      </c>
      <c r="F264" s="32">
        <v>45482.2528935185</v>
      </c>
      <c r="G264" t="s">
        <v>298</v>
      </c>
      <c r="H264">
        <v>4.437977</v>
      </c>
      <c r="I264">
        <v>-0.4177761</v>
      </c>
      <c r="J264">
        <v>220</v>
      </c>
      <c r="K264" t="s">
        <v>299</v>
      </c>
      <c r="L264" t="s">
        <v>612</v>
      </c>
      <c r="M264">
        <v>7.38359063500179</v>
      </c>
    </row>
    <row r="265" spans="1:37">
      <c r="A265" s="26">
        <v>45482.2530208333</v>
      </c>
      <c r="B265">
        <v>0</v>
      </c>
      <c r="C265">
        <v>0</v>
      </c>
      <c r="D265" t="s">
        <v>297</v>
      </c>
      <c r="E265" s="21">
        <v>66</v>
      </c>
      <c r="F265" s="32">
        <v>45482.2528935185</v>
      </c>
      <c r="G265" t="s">
        <v>298</v>
      </c>
      <c r="H265">
        <v>4.437977</v>
      </c>
      <c r="I265">
        <v>4.437977</v>
      </c>
      <c r="J265">
        <v>-0.4177761</v>
      </c>
      <c r="K265">
        <v>328</v>
      </c>
      <c r="L265">
        <v>332.9112</v>
      </c>
      <c r="M265">
        <v>339.6667</v>
      </c>
      <c r="N265">
        <v>48000</v>
      </c>
      <c r="O265">
        <v>-1</v>
      </c>
      <c r="P265">
        <v>136963</v>
      </c>
      <c r="Q265">
        <v>48000</v>
      </c>
      <c r="R265">
        <v>0</v>
      </c>
      <c r="S265">
        <v>0.3887641</v>
      </c>
      <c r="T265">
        <v>-30.11441</v>
      </c>
      <c r="U265">
        <v>-84.53041</v>
      </c>
      <c r="V265">
        <v>-27.75884</v>
      </c>
      <c r="W265">
        <v>181.5827</v>
      </c>
      <c r="X265">
        <v>41.13831</v>
      </c>
      <c r="Y265">
        <v>0.3928571</v>
      </c>
      <c r="Z265">
        <v>-30.38323</v>
      </c>
      <c r="AA265">
        <v>-86.88013</v>
      </c>
      <c r="AB265">
        <v>-28.17661</v>
      </c>
      <c r="AC265">
        <v>178.359</v>
      </c>
      <c r="AD265">
        <v>39.3023</v>
      </c>
      <c r="AE265">
        <v>38</v>
      </c>
      <c r="AF265">
        <v>24</v>
      </c>
      <c r="AG265">
        <v>220</v>
      </c>
      <c r="AH265" t="s">
        <v>299</v>
      </c>
      <c r="AI265" t="s">
        <v>612</v>
      </c>
      <c r="AJ265">
        <v>7.38359063500179</v>
      </c>
      <c r="AK265" t="b">
        <v>1</v>
      </c>
    </row>
    <row r="266" spans="1:13">
      <c r="A266" s="26">
        <v>45482.2531365741</v>
      </c>
      <c r="B266">
        <v>0</v>
      </c>
      <c r="C266">
        <v>0</v>
      </c>
      <c r="D266" t="s">
        <v>479</v>
      </c>
      <c r="E266" s="21">
        <v>67</v>
      </c>
      <c r="F266" s="32">
        <v>45482.2530092593</v>
      </c>
      <c r="G266" t="s">
        <v>480</v>
      </c>
      <c r="H266">
        <v>4.362464</v>
      </c>
      <c r="I266">
        <v>-0.2161655</v>
      </c>
      <c r="J266">
        <v>220</v>
      </c>
      <c r="K266" t="s">
        <v>299</v>
      </c>
      <c r="L266" t="s">
        <v>613</v>
      </c>
      <c r="M266">
        <v>8.36955825705065</v>
      </c>
    </row>
    <row r="267" spans="1:37">
      <c r="A267" s="26">
        <v>45482.2531365741</v>
      </c>
      <c r="B267">
        <v>0</v>
      </c>
      <c r="C267">
        <v>0</v>
      </c>
      <c r="D267" t="s">
        <v>297</v>
      </c>
      <c r="E267" s="21">
        <v>67</v>
      </c>
      <c r="F267" s="32">
        <v>45482.2530092593</v>
      </c>
      <c r="G267" t="s">
        <v>298</v>
      </c>
      <c r="H267">
        <v>4.362464</v>
      </c>
      <c r="I267">
        <v>4.362464</v>
      </c>
      <c r="J267">
        <v>-0.2161655</v>
      </c>
      <c r="K267">
        <v>279.3125</v>
      </c>
      <c r="L267">
        <v>286.2246</v>
      </c>
      <c r="M267">
        <v>291.6875</v>
      </c>
      <c r="N267">
        <v>48000</v>
      </c>
      <c r="O267">
        <v>-1</v>
      </c>
      <c r="P267">
        <v>136963</v>
      </c>
      <c r="Q267">
        <v>48000</v>
      </c>
      <c r="R267">
        <v>0</v>
      </c>
      <c r="S267">
        <v>0.3865168</v>
      </c>
      <c r="T267">
        <v>-30.32663</v>
      </c>
      <c r="U267">
        <v>-86.41421</v>
      </c>
      <c r="V267">
        <v>-27.96045</v>
      </c>
      <c r="W267">
        <v>292.4232</v>
      </c>
      <c r="X267">
        <v>40.96679</v>
      </c>
      <c r="Y267">
        <v>0.3928571</v>
      </c>
      <c r="Z267">
        <v>-30.38323</v>
      </c>
      <c r="AA267">
        <v>-86.88013</v>
      </c>
      <c r="AB267">
        <v>-28.17661</v>
      </c>
      <c r="AC267">
        <v>179.7315</v>
      </c>
      <c r="AD267">
        <v>39.3023</v>
      </c>
      <c r="AE267">
        <v>38</v>
      </c>
      <c r="AF267">
        <v>24</v>
      </c>
      <c r="AG267">
        <v>220</v>
      </c>
      <c r="AH267" t="s">
        <v>299</v>
      </c>
      <c r="AI267" t="s">
        <v>613</v>
      </c>
      <c r="AJ267">
        <v>8.36955825705065</v>
      </c>
      <c r="AK267" t="b">
        <v>1</v>
      </c>
    </row>
    <row r="268" spans="1:13">
      <c r="A268" s="26">
        <v>45482.2532523148</v>
      </c>
      <c r="B268">
        <v>0</v>
      </c>
      <c r="C268">
        <v>0</v>
      </c>
      <c r="D268" t="s">
        <v>479</v>
      </c>
      <c r="E268" s="21">
        <v>67</v>
      </c>
      <c r="F268" s="32">
        <v>45482.253125</v>
      </c>
      <c r="G268" t="s">
        <v>298</v>
      </c>
      <c r="H268">
        <v>4.39912</v>
      </c>
      <c r="I268">
        <v>-0.4110489</v>
      </c>
      <c r="J268">
        <v>220</v>
      </c>
      <c r="K268" t="s">
        <v>299</v>
      </c>
      <c r="L268" t="s">
        <v>614</v>
      </c>
      <c r="M268">
        <v>9.06776730550335</v>
      </c>
    </row>
    <row r="269" spans="1:37">
      <c r="A269" s="26">
        <v>45482.2532523148</v>
      </c>
      <c r="B269">
        <v>0</v>
      </c>
      <c r="C269">
        <v>0</v>
      </c>
      <c r="D269" t="s">
        <v>297</v>
      </c>
      <c r="E269" s="21">
        <v>67</v>
      </c>
      <c r="F269" s="32">
        <v>45482.253125</v>
      </c>
      <c r="G269" t="s">
        <v>298</v>
      </c>
      <c r="H269">
        <v>4.39912</v>
      </c>
      <c r="I269">
        <v>4.39912</v>
      </c>
      <c r="J269">
        <v>-0.4110489</v>
      </c>
      <c r="K269">
        <v>331.5417</v>
      </c>
      <c r="L269">
        <v>356.4642</v>
      </c>
      <c r="M269">
        <v>377.4792</v>
      </c>
      <c r="N269">
        <v>47533.21</v>
      </c>
      <c r="O269">
        <v>-1</v>
      </c>
      <c r="P269">
        <v>136963</v>
      </c>
      <c r="Q269">
        <v>48000</v>
      </c>
      <c r="R269">
        <v>1</v>
      </c>
      <c r="S269">
        <v>0.3865168</v>
      </c>
      <c r="T269">
        <v>-30.10588</v>
      </c>
      <c r="U269">
        <v>-83.3895</v>
      </c>
      <c r="V269">
        <v>-27.76557</v>
      </c>
      <c r="W269">
        <v>181.0801</v>
      </c>
      <c r="X269">
        <v>40.92085</v>
      </c>
      <c r="Y269">
        <v>0.3928571</v>
      </c>
      <c r="Z269">
        <v>-30.38323</v>
      </c>
      <c r="AA269">
        <v>-86.88013</v>
      </c>
      <c r="AB269">
        <v>-28.17661</v>
      </c>
      <c r="AC269">
        <v>178.4101</v>
      </c>
      <c r="AD269">
        <v>39.3023</v>
      </c>
      <c r="AE269">
        <v>38</v>
      </c>
      <c r="AF269">
        <v>24</v>
      </c>
      <c r="AG269">
        <v>220</v>
      </c>
      <c r="AH269" t="s">
        <v>299</v>
      </c>
      <c r="AI269" t="s">
        <v>614</v>
      </c>
      <c r="AJ269">
        <v>9.06776730550335</v>
      </c>
      <c r="AK269" t="b">
        <v>1</v>
      </c>
    </row>
    <row r="270" spans="1:13">
      <c r="A270" s="26">
        <v>45482.2533680556</v>
      </c>
      <c r="B270">
        <v>0</v>
      </c>
      <c r="C270">
        <v>0</v>
      </c>
      <c r="D270" t="s">
        <v>479</v>
      </c>
      <c r="E270" s="21">
        <v>68</v>
      </c>
      <c r="F270" s="32">
        <v>45482.2532407407</v>
      </c>
      <c r="G270" t="s">
        <v>480</v>
      </c>
      <c r="H270">
        <v>4.47164</v>
      </c>
      <c r="I270">
        <v>-0.2923832</v>
      </c>
      <c r="J270">
        <v>220</v>
      </c>
      <c r="K270" t="s">
        <v>299</v>
      </c>
      <c r="L270" t="s">
        <v>615</v>
      </c>
      <c r="M270">
        <v>7.92087606928031</v>
      </c>
    </row>
    <row r="271" spans="1:37">
      <c r="A271" s="26">
        <v>45482.2533680556</v>
      </c>
      <c r="B271">
        <v>0</v>
      </c>
      <c r="C271">
        <v>0</v>
      </c>
      <c r="D271" t="s">
        <v>297</v>
      </c>
      <c r="E271" s="21">
        <v>68</v>
      </c>
      <c r="F271" s="32">
        <v>45482.2532407407</v>
      </c>
      <c r="G271" t="s">
        <v>298</v>
      </c>
      <c r="H271">
        <v>4.47164</v>
      </c>
      <c r="I271">
        <v>4.47164</v>
      </c>
      <c r="J271">
        <v>-0.2923832</v>
      </c>
      <c r="K271">
        <v>297.3333</v>
      </c>
      <c r="L271">
        <v>320.3359</v>
      </c>
      <c r="M271">
        <v>325.5833</v>
      </c>
      <c r="N271">
        <v>48000</v>
      </c>
      <c r="O271">
        <v>-1</v>
      </c>
      <c r="P271">
        <v>136963</v>
      </c>
      <c r="Q271">
        <v>48000</v>
      </c>
      <c r="R271">
        <v>0</v>
      </c>
      <c r="S271">
        <v>0.3775281</v>
      </c>
      <c r="T271">
        <v>-30.33934</v>
      </c>
      <c r="U271">
        <v>-89.86998</v>
      </c>
      <c r="V271">
        <v>-27.88423</v>
      </c>
      <c r="W271">
        <v>291.3198</v>
      </c>
      <c r="X271">
        <v>41.34172</v>
      </c>
      <c r="Y271">
        <v>0.3928571</v>
      </c>
      <c r="Z271">
        <v>-30.38323</v>
      </c>
      <c r="AA271">
        <v>-86.88013</v>
      </c>
      <c r="AB271">
        <v>-28.17661</v>
      </c>
      <c r="AC271">
        <v>292.0094</v>
      </c>
      <c r="AD271">
        <v>39.3023</v>
      </c>
      <c r="AE271">
        <v>38</v>
      </c>
      <c r="AF271">
        <v>24</v>
      </c>
      <c r="AG271">
        <v>220</v>
      </c>
      <c r="AH271" t="s">
        <v>299</v>
      </c>
      <c r="AI271" t="s">
        <v>615</v>
      </c>
      <c r="AJ271">
        <v>7.92087606928031</v>
      </c>
      <c r="AK271" t="b">
        <v>1</v>
      </c>
    </row>
    <row r="272" spans="1:13">
      <c r="A272" s="26">
        <v>45482.2534837963</v>
      </c>
      <c r="B272">
        <v>0</v>
      </c>
      <c r="C272">
        <v>0</v>
      </c>
      <c r="D272" t="s">
        <v>479</v>
      </c>
      <c r="E272" s="21">
        <v>68</v>
      </c>
      <c r="F272" s="32">
        <v>45482.2533564815</v>
      </c>
      <c r="G272" t="s">
        <v>298</v>
      </c>
      <c r="H272">
        <v>4.396891</v>
      </c>
      <c r="I272">
        <v>-0.4249172</v>
      </c>
      <c r="J272">
        <v>220</v>
      </c>
      <c r="K272" t="s">
        <v>299</v>
      </c>
      <c r="L272" t="s">
        <v>616</v>
      </c>
      <c r="M272">
        <v>7.92714896707118</v>
      </c>
    </row>
    <row r="273" spans="1:37">
      <c r="A273" s="26">
        <v>45482.2534837963</v>
      </c>
      <c r="B273">
        <v>0</v>
      </c>
      <c r="C273">
        <v>0</v>
      </c>
      <c r="D273" t="s">
        <v>297</v>
      </c>
      <c r="E273" s="21">
        <v>68</v>
      </c>
      <c r="F273" s="32">
        <v>45482.2533564815</v>
      </c>
      <c r="G273" t="s">
        <v>298</v>
      </c>
      <c r="H273">
        <v>4.396891</v>
      </c>
      <c r="I273">
        <v>4.396891</v>
      </c>
      <c r="J273">
        <v>-0.4249172</v>
      </c>
      <c r="K273">
        <v>326.6667</v>
      </c>
      <c r="L273">
        <v>343.5453</v>
      </c>
      <c r="M273">
        <v>359.5</v>
      </c>
      <c r="N273">
        <v>48286.49</v>
      </c>
      <c r="O273">
        <v>-1</v>
      </c>
      <c r="P273">
        <v>136963</v>
      </c>
      <c r="Q273">
        <v>48000</v>
      </c>
      <c r="R273">
        <v>1</v>
      </c>
      <c r="S273">
        <v>0.3856502</v>
      </c>
      <c r="T273">
        <v>-30.08844</v>
      </c>
      <c r="U273">
        <v>-83.73048</v>
      </c>
      <c r="V273">
        <v>-27.7517</v>
      </c>
      <c r="W273">
        <v>290.8387</v>
      </c>
      <c r="X273">
        <v>41.35805</v>
      </c>
      <c r="Y273">
        <v>0.3928571</v>
      </c>
      <c r="Z273">
        <v>-30.38323</v>
      </c>
      <c r="AA273">
        <v>-86.88013</v>
      </c>
      <c r="AB273">
        <v>-28.17661</v>
      </c>
      <c r="AC273">
        <v>177.6642</v>
      </c>
      <c r="AD273">
        <v>39.3023</v>
      </c>
      <c r="AE273">
        <v>38</v>
      </c>
      <c r="AF273">
        <v>24</v>
      </c>
      <c r="AG273">
        <v>220</v>
      </c>
      <c r="AH273" t="s">
        <v>299</v>
      </c>
      <c r="AI273" t="s">
        <v>616</v>
      </c>
      <c r="AJ273">
        <v>7.92714896707118</v>
      </c>
      <c r="AK273" t="b">
        <v>1</v>
      </c>
    </row>
    <row r="274" spans="1:13">
      <c r="A274" s="26">
        <v>45482.253599537</v>
      </c>
      <c r="B274">
        <v>0</v>
      </c>
      <c r="C274">
        <v>0</v>
      </c>
      <c r="D274" t="s">
        <v>479</v>
      </c>
      <c r="E274" s="21">
        <v>69</v>
      </c>
      <c r="F274" s="32">
        <v>45482.2534722222</v>
      </c>
      <c r="G274" t="s">
        <v>480</v>
      </c>
      <c r="H274">
        <v>4.460127</v>
      </c>
      <c r="I274">
        <v>-0.1644611</v>
      </c>
      <c r="J274">
        <v>220</v>
      </c>
      <c r="K274" t="s">
        <v>299</v>
      </c>
      <c r="L274" t="s">
        <v>617</v>
      </c>
      <c r="M274">
        <v>8.84518582222462</v>
      </c>
    </row>
    <row r="275" spans="1:37">
      <c r="A275" s="26">
        <v>45482.253599537</v>
      </c>
      <c r="B275">
        <v>0</v>
      </c>
      <c r="C275">
        <v>0</v>
      </c>
      <c r="D275" t="s">
        <v>297</v>
      </c>
      <c r="E275" s="21">
        <v>69</v>
      </c>
      <c r="F275" s="32">
        <v>45482.2534722222</v>
      </c>
      <c r="G275" t="s">
        <v>298</v>
      </c>
      <c r="H275">
        <v>4.460127</v>
      </c>
      <c r="I275">
        <v>4.460127</v>
      </c>
      <c r="J275">
        <v>-0.1644611</v>
      </c>
      <c r="K275">
        <v>316.1875</v>
      </c>
      <c r="L275">
        <v>320.3279</v>
      </c>
      <c r="M275">
        <v>326.125</v>
      </c>
      <c r="N275">
        <v>48000</v>
      </c>
      <c r="O275">
        <v>-1</v>
      </c>
      <c r="P275">
        <v>136963</v>
      </c>
      <c r="Q275">
        <v>48000</v>
      </c>
      <c r="R275">
        <v>0</v>
      </c>
      <c r="S275">
        <v>0.3878924</v>
      </c>
      <c r="T275">
        <v>-30.35811</v>
      </c>
      <c r="U275">
        <v>-87.99254</v>
      </c>
      <c r="V275">
        <v>-28.01215</v>
      </c>
      <c r="W275">
        <v>290.9268</v>
      </c>
      <c r="X275">
        <v>40.70945</v>
      </c>
      <c r="Y275">
        <v>0.3928571</v>
      </c>
      <c r="Z275">
        <v>-30.38323</v>
      </c>
      <c r="AA275">
        <v>-86.88013</v>
      </c>
      <c r="AB275">
        <v>-28.17661</v>
      </c>
      <c r="AC275">
        <v>177.251</v>
      </c>
      <c r="AD275">
        <v>39.3023</v>
      </c>
      <c r="AE275">
        <v>38</v>
      </c>
      <c r="AF275">
        <v>24</v>
      </c>
      <c r="AG275">
        <v>220</v>
      </c>
      <c r="AH275" t="s">
        <v>299</v>
      </c>
      <c r="AI275" t="s">
        <v>617</v>
      </c>
      <c r="AJ275">
        <v>8.84518582222462</v>
      </c>
      <c r="AK275" t="b">
        <v>1</v>
      </c>
    </row>
    <row r="276" spans="1:13">
      <c r="A276" s="26">
        <v>45482.2537152778</v>
      </c>
      <c r="B276">
        <v>0</v>
      </c>
      <c r="C276">
        <v>0</v>
      </c>
      <c r="D276" t="s">
        <v>479</v>
      </c>
      <c r="E276" s="21">
        <v>69</v>
      </c>
      <c r="F276" s="32">
        <v>45482.253587963</v>
      </c>
      <c r="G276" t="s">
        <v>298</v>
      </c>
      <c r="H276">
        <v>4.517997</v>
      </c>
      <c r="I276">
        <v>-0.3922482</v>
      </c>
      <c r="J276">
        <v>220</v>
      </c>
      <c r="K276" t="s">
        <v>299</v>
      </c>
      <c r="L276" t="s">
        <v>618</v>
      </c>
      <c r="M276">
        <v>8.56636334186703</v>
      </c>
    </row>
    <row r="277" spans="1:37">
      <c r="A277" s="26">
        <v>45482.2537152778</v>
      </c>
      <c r="B277">
        <v>0</v>
      </c>
      <c r="C277">
        <v>0</v>
      </c>
      <c r="D277" t="s">
        <v>297</v>
      </c>
      <c r="E277" s="21">
        <v>69</v>
      </c>
      <c r="F277" s="32">
        <v>45482.253587963</v>
      </c>
      <c r="G277" t="s">
        <v>298</v>
      </c>
      <c r="H277">
        <v>4.517997</v>
      </c>
      <c r="I277">
        <v>4.517997</v>
      </c>
      <c r="J277">
        <v>-0.3922482</v>
      </c>
      <c r="K277">
        <v>357.9792</v>
      </c>
      <c r="L277">
        <v>363.2716</v>
      </c>
      <c r="M277">
        <v>369.1667</v>
      </c>
      <c r="N277">
        <v>48000</v>
      </c>
      <c r="O277">
        <v>-1</v>
      </c>
      <c r="P277">
        <v>136963</v>
      </c>
      <c r="Q277">
        <v>48000</v>
      </c>
      <c r="R277">
        <v>0</v>
      </c>
      <c r="S277">
        <v>0.3887641</v>
      </c>
      <c r="T277">
        <v>-30.11382</v>
      </c>
      <c r="U277">
        <v>-92.63091</v>
      </c>
      <c r="V277">
        <v>-27.78437</v>
      </c>
      <c r="W277">
        <v>291.5149</v>
      </c>
      <c r="X277">
        <v>41.17751</v>
      </c>
      <c r="Y277">
        <v>0.3928571</v>
      </c>
      <c r="Z277">
        <v>-30.38323</v>
      </c>
      <c r="AA277">
        <v>-86.88013</v>
      </c>
      <c r="AB277">
        <v>-28.17661</v>
      </c>
      <c r="AC277">
        <v>291.8601</v>
      </c>
      <c r="AD277">
        <v>39.3023</v>
      </c>
      <c r="AE277">
        <v>38</v>
      </c>
      <c r="AF277">
        <v>24</v>
      </c>
      <c r="AG277">
        <v>220</v>
      </c>
      <c r="AH277" t="s">
        <v>299</v>
      </c>
      <c r="AI277" t="s">
        <v>618</v>
      </c>
      <c r="AJ277">
        <v>8.56636334186703</v>
      </c>
      <c r="AK277" t="b">
        <v>1</v>
      </c>
    </row>
    <row r="278" spans="1:13">
      <c r="A278" s="26">
        <v>45482.2538310185</v>
      </c>
      <c r="B278">
        <v>0</v>
      </c>
      <c r="C278">
        <v>0</v>
      </c>
      <c r="D278" t="s">
        <v>479</v>
      </c>
      <c r="E278" s="21">
        <v>70</v>
      </c>
      <c r="F278" s="32">
        <v>45482.2537037037</v>
      </c>
      <c r="G278" t="s">
        <v>480</v>
      </c>
      <c r="H278">
        <v>4.421828</v>
      </c>
      <c r="I278">
        <v>-0.1484547</v>
      </c>
      <c r="J278">
        <v>220</v>
      </c>
      <c r="K278" t="s">
        <v>299</v>
      </c>
      <c r="L278" t="s">
        <v>619</v>
      </c>
      <c r="M278">
        <v>8.39690937216566</v>
      </c>
    </row>
    <row r="279" spans="1:37">
      <c r="A279" s="26">
        <v>45482.2538310185</v>
      </c>
      <c r="B279">
        <v>0</v>
      </c>
      <c r="C279">
        <v>0</v>
      </c>
      <c r="D279" t="s">
        <v>297</v>
      </c>
      <c r="E279" s="21">
        <v>70</v>
      </c>
      <c r="F279" s="32">
        <v>45482.2537037037</v>
      </c>
      <c r="G279" t="s">
        <v>298</v>
      </c>
      <c r="H279">
        <v>4.421828</v>
      </c>
      <c r="I279">
        <v>4.421828</v>
      </c>
      <c r="J279">
        <v>-0.1484547</v>
      </c>
      <c r="K279">
        <v>285.375</v>
      </c>
      <c r="L279">
        <v>309.9056</v>
      </c>
      <c r="M279">
        <v>333.7708</v>
      </c>
      <c r="N279">
        <v>47532.63</v>
      </c>
      <c r="O279">
        <v>-1</v>
      </c>
      <c r="P279">
        <v>136963</v>
      </c>
      <c r="Q279">
        <v>48000</v>
      </c>
      <c r="R279">
        <v>1</v>
      </c>
      <c r="S279">
        <v>0.3910112</v>
      </c>
      <c r="T279">
        <v>-30.33857</v>
      </c>
      <c r="U279">
        <v>-84.31683</v>
      </c>
      <c r="V279">
        <v>-28.02816</v>
      </c>
      <c r="W279">
        <v>291.298</v>
      </c>
      <c r="X279">
        <v>41.0195</v>
      </c>
      <c r="Y279">
        <v>0.3928571</v>
      </c>
      <c r="Z279">
        <v>-30.38323</v>
      </c>
      <c r="AA279">
        <v>-86.88013</v>
      </c>
      <c r="AB279">
        <v>-28.17661</v>
      </c>
      <c r="AC279">
        <v>177.2242</v>
      </c>
      <c r="AD279">
        <v>39.3023</v>
      </c>
      <c r="AE279">
        <v>38</v>
      </c>
      <c r="AF279">
        <v>24</v>
      </c>
      <c r="AG279">
        <v>220</v>
      </c>
      <c r="AH279" t="s">
        <v>299</v>
      </c>
      <c r="AI279" t="s">
        <v>619</v>
      </c>
      <c r="AJ279">
        <v>8.39690937216566</v>
      </c>
      <c r="AK279" t="b">
        <v>1</v>
      </c>
    </row>
    <row r="280" spans="1:13">
      <c r="A280" s="26">
        <v>45482.2539467593</v>
      </c>
      <c r="B280">
        <v>0</v>
      </c>
      <c r="C280">
        <v>0</v>
      </c>
      <c r="D280" t="s">
        <v>479</v>
      </c>
      <c r="E280" s="21">
        <v>70</v>
      </c>
      <c r="F280" s="32">
        <v>45482.2538194444</v>
      </c>
      <c r="G280" t="s">
        <v>298</v>
      </c>
      <c r="H280">
        <v>4.566502</v>
      </c>
      <c r="I280">
        <v>-0.4141254</v>
      </c>
      <c r="J280">
        <v>220</v>
      </c>
      <c r="K280" t="s">
        <v>299</v>
      </c>
      <c r="L280" t="s">
        <v>620</v>
      </c>
      <c r="M280">
        <v>7.91217577896442</v>
      </c>
    </row>
    <row r="281" spans="1:37">
      <c r="A281" s="26">
        <v>45482.2539467593</v>
      </c>
      <c r="B281">
        <v>0</v>
      </c>
      <c r="C281">
        <v>0</v>
      </c>
      <c r="D281" t="s">
        <v>297</v>
      </c>
      <c r="E281" s="21">
        <v>70</v>
      </c>
      <c r="F281" s="32">
        <v>45482.2538194444</v>
      </c>
      <c r="G281" t="s">
        <v>298</v>
      </c>
      <c r="H281">
        <v>4.566502</v>
      </c>
      <c r="I281">
        <v>4.566502</v>
      </c>
      <c r="J281">
        <v>-0.4141254</v>
      </c>
      <c r="K281">
        <v>359.5417</v>
      </c>
      <c r="L281">
        <v>362.747</v>
      </c>
      <c r="M281">
        <v>367.4583</v>
      </c>
      <c r="N281">
        <v>48000</v>
      </c>
      <c r="O281">
        <v>-1</v>
      </c>
      <c r="P281">
        <v>136963</v>
      </c>
      <c r="Q281">
        <v>48000</v>
      </c>
      <c r="R281">
        <v>0</v>
      </c>
      <c r="S281">
        <v>0.3887641</v>
      </c>
      <c r="T281">
        <v>-30.09495</v>
      </c>
      <c r="U281">
        <v>-87.36344</v>
      </c>
      <c r="V281">
        <v>-27.76249</v>
      </c>
      <c r="W281">
        <v>291.3198</v>
      </c>
      <c r="X281">
        <v>41.11602</v>
      </c>
      <c r="Y281">
        <v>0.3928571</v>
      </c>
      <c r="Z281">
        <v>-30.38323</v>
      </c>
      <c r="AA281">
        <v>-86.88013</v>
      </c>
      <c r="AB281">
        <v>-28.17661</v>
      </c>
      <c r="AC281">
        <v>292.0094</v>
      </c>
      <c r="AD281">
        <v>39.3023</v>
      </c>
      <c r="AE281">
        <v>38</v>
      </c>
      <c r="AF281">
        <v>24</v>
      </c>
      <c r="AG281">
        <v>220</v>
      </c>
      <c r="AH281" t="s">
        <v>299</v>
      </c>
      <c r="AI281" t="s">
        <v>620</v>
      </c>
      <c r="AJ281">
        <v>7.91217577896442</v>
      </c>
      <c r="AK281" t="b">
        <v>1</v>
      </c>
    </row>
    <row r="282" spans="1:13">
      <c r="A282" s="26">
        <v>45482.2540625</v>
      </c>
      <c r="B282">
        <v>0</v>
      </c>
      <c r="C282">
        <v>0</v>
      </c>
      <c r="D282" t="s">
        <v>479</v>
      </c>
      <c r="E282" s="21">
        <v>71</v>
      </c>
      <c r="F282" s="32">
        <v>45482.2539351852</v>
      </c>
      <c r="G282" t="s">
        <v>480</v>
      </c>
      <c r="H282">
        <v>4.448626</v>
      </c>
      <c r="I282">
        <v>-0.1688595</v>
      </c>
      <c r="J282">
        <v>220</v>
      </c>
      <c r="K282" t="s">
        <v>299</v>
      </c>
      <c r="L282" t="s">
        <v>621</v>
      </c>
      <c r="M282">
        <v>8.09538101493289</v>
      </c>
    </row>
    <row r="283" spans="1:37">
      <c r="A283" s="26">
        <v>45482.2540625</v>
      </c>
      <c r="B283">
        <v>0</v>
      </c>
      <c r="C283">
        <v>0</v>
      </c>
      <c r="D283" t="s">
        <v>297</v>
      </c>
      <c r="E283" s="21">
        <v>71</v>
      </c>
      <c r="F283" s="32">
        <v>45482.2539351852</v>
      </c>
      <c r="G283" t="s">
        <v>298</v>
      </c>
      <c r="H283">
        <v>4.448626</v>
      </c>
      <c r="I283">
        <v>4.448626</v>
      </c>
      <c r="J283">
        <v>-0.1688595</v>
      </c>
      <c r="K283">
        <v>287.5</v>
      </c>
      <c r="L283">
        <v>292.8943</v>
      </c>
      <c r="M283">
        <v>298.3333</v>
      </c>
      <c r="N283">
        <v>48000</v>
      </c>
      <c r="O283">
        <v>-1</v>
      </c>
      <c r="P283">
        <v>136963</v>
      </c>
      <c r="Q283">
        <v>48000</v>
      </c>
      <c r="R283">
        <v>0</v>
      </c>
      <c r="S283">
        <v>0.3865168</v>
      </c>
      <c r="T283">
        <v>-30.34063</v>
      </c>
      <c r="U283">
        <v>-85.00645</v>
      </c>
      <c r="V283">
        <v>-28.00776</v>
      </c>
      <c r="W283">
        <v>290.7118</v>
      </c>
      <c r="X283">
        <v>40.89309</v>
      </c>
      <c r="Y283">
        <v>0.3928571</v>
      </c>
      <c r="Z283">
        <v>-30.38323</v>
      </c>
      <c r="AA283">
        <v>-86.88013</v>
      </c>
      <c r="AB283">
        <v>-28.17661</v>
      </c>
      <c r="AC283">
        <v>178.359</v>
      </c>
      <c r="AD283">
        <v>39.3023</v>
      </c>
      <c r="AE283">
        <v>38</v>
      </c>
      <c r="AF283">
        <v>24</v>
      </c>
      <c r="AG283">
        <v>220</v>
      </c>
      <c r="AH283" t="s">
        <v>299</v>
      </c>
      <c r="AI283" t="s">
        <v>621</v>
      </c>
      <c r="AJ283">
        <v>8.09538101493289</v>
      </c>
      <c r="AK283" t="b">
        <v>1</v>
      </c>
    </row>
    <row r="284" spans="1:13">
      <c r="A284" s="26">
        <v>45482.2541782407</v>
      </c>
      <c r="B284">
        <v>0</v>
      </c>
      <c r="C284">
        <v>0</v>
      </c>
      <c r="D284" t="s">
        <v>479</v>
      </c>
      <c r="E284" s="21">
        <v>71</v>
      </c>
      <c r="F284" s="32">
        <v>45482.2540509259</v>
      </c>
      <c r="G284" t="s">
        <v>298</v>
      </c>
      <c r="H284">
        <v>4.498039</v>
      </c>
      <c r="I284">
        <v>-0.5331249</v>
      </c>
      <c r="J284">
        <v>220</v>
      </c>
      <c r="K284" t="s">
        <v>299</v>
      </c>
      <c r="L284" t="s">
        <v>622</v>
      </c>
      <c r="M284">
        <v>9.1990785696302</v>
      </c>
    </row>
    <row r="285" spans="1:37">
      <c r="A285" s="26">
        <v>45482.2541782407</v>
      </c>
      <c r="B285">
        <v>0</v>
      </c>
      <c r="C285">
        <v>0</v>
      </c>
      <c r="D285" t="s">
        <v>297</v>
      </c>
      <c r="E285" s="21">
        <v>71</v>
      </c>
      <c r="F285" s="32">
        <v>45482.2540509259</v>
      </c>
      <c r="G285" t="s">
        <v>298</v>
      </c>
      <c r="H285">
        <v>4.498039</v>
      </c>
      <c r="I285">
        <v>4.498039</v>
      </c>
      <c r="J285">
        <v>-0.5331249</v>
      </c>
      <c r="K285">
        <v>366.2917</v>
      </c>
      <c r="L285">
        <v>369.6974</v>
      </c>
      <c r="M285">
        <v>373.875</v>
      </c>
      <c r="N285">
        <v>48000</v>
      </c>
      <c r="O285">
        <v>-1</v>
      </c>
      <c r="P285">
        <v>136963</v>
      </c>
      <c r="Q285">
        <v>48000</v>
      </c>
      <c r="R285">
        <v>0</v>
      </c>
      <c r="S285">
        <v>0.3766816</v>
      </c>
      <c r="T285">
        <v>-30.11734</v>
      </c>
      <c r="U285">
        <v>-88.94061</v>
      </c>
      <c r="V285">
        <v>-27.64349</v>
      </c>
      <c r="W285">
        <v>291.9159</v>
      </c>
      <c r="X285">
        <v>41.30906</v>
      </c>
      <c r="Y285">
        <v>0.3928571</v>
      </c>
      <c r="Z285">
        <v>-30.38323</v>
      </c>
      <c r="AA285">
        <v>-86.88013</v>
      </c>
      <c r="AB285">
        <v>-28.17661</v>
      </c>
      <c r="AC285">
        <v>177.4644</v>
      </c>
      <c r="AD285">
        <v>39.3023</v>
      </c>
      <c r="AE285">
        <v>38</v>
      </c>
      <c r="AF285">
        <v>24</v>
      </c>
      <c r="AG285">
        <v>220</v>
      </c>
      <c r="AH285" t="s">
        <v>299</v>
      </c>
      <c r="AI285" t="s">
        <v>622</v>
      </c>
      <c r="AJ285">
        <v>9.1990785696302</v>
      </c>
      <c r="AK285" t="b">
        <v>1</v>
      </c>
    </row>
    <row r="286" spans="1:13">
      <c r="A286" s="26">
        <v>45482.2542939815</v>
      </c>
      <c r="B286">
        <v>0</v>
      </c>
      <c r="C286">
        <v>0</v>
      </c>
      <c r="D286" t="s">
        <v>479</v>
      </c>
      <c r="E286" s="21">
        <v>72</v>
      </c>
      <c r="F286" s="32">
        <v>45482.2541666667</v>
      </c>
      <c r="G286" t="s">
        <v>480</v>
      </c>
      <c r="H286">
        <v>4.450033</v>
      </c>
      <c r="I286">
        <v>-0.1770954</v>
      </c>
      <c r="J286">
        <v>220</v>
      </c>
      <c r="K286" t="s">
        <v>299</v>
      </c>
      <c r="L286" t="s">
        <v>623</v>
      </c>
      <c r="M286">
        <v>7.80750214705523</v>
      </c>
    </row>
    <row r="287" spans="1:37">
      <c r="A287" s="26">
        <v>45482.2542939815</v>
      </c>
      <c r="B287">
        <v>0</v>
      </c>
      <c r="C287">
        <v>0</v>
      </c>
      <c r="D287" t="s">
        <v>297</v>
      </c>
      <c r="E287" s="21">
        <v>72</v>
      </c>
      <c r="F287" s="32">
        <v>45482.2541666667</v>
      </c>
      <c r="G287" t="s">
        <v>298</v>
      </c>
      <c r="H287">
        <v>4.450033</v>
      </c>
      <c r="I287">
        <v>4.450033</v>
      </c>
      <c r="J287">
        <v>-0.1770954</v>
      </c>
      <c r="K287">
        <v>280.2083</v>
      </c>
      <c r="L287">
        <v>286.8961</v>
      </c>
      <c r="M287">
        <v>292.5625</v>
      </c>
      <c r="N287">
        <v>48000</v>
      </c>
      <c r="O287">
        <v>-1</v>
      </c>
      <c r="P287">
        <v>136963</v>
      </c>
      <c r="Q287">
        <v>48000</v>
      </c>
      <c r="R287">
        <v>0</v>
      </c>
      <c r="S287">
        <v>0.3887641</v>
      </c>
      <c r="T287">
        <v>-30.34079</v>
      </c>
      <c r="U287">
        <v>-85.5891</v>
      </c>
      <c r="V287">
        <v>-27.99952</v>
      </c>
      <c r="W287">
        <v>175.5949</v>
      </c>
      <c r="X287">
        <v>41.27613</v>
      </c>
      <c r="Y287">
        <v>0.3928571</v>
      </c>
      <c r="Z287">
        <v>-30.38323</v>
      </c>
      <c r="AA287">
        <v>-86.88013</v>
      </c>
      <c r="AB287">
        <v>-28.17661</v>
      </c>
      <c r="AC287">
        <v>176.2018</v>
      </c>
      <c r="AD287">
        <v>39.3023</v>
      </c>
      <c r="AE287">
        <v>38</v>
      </c>
      <c r="AF287">
        <v>24</v>
      </c>
      <c r="AG287">
        <v>220</v>
      </c>
      <c r="AH287" t="s">
        <v>299</v>
      </c>
      <c r="AI287" t="s">
        <v>623</v>
      </c>
      <c r="AJ287">
        <v>7.80750214705523</v>
      </c>
      <c r="AK287" t="b">
        <v>1</v>
      </c>
    </row>
    <row r="288" spans="1:13">
      <c r="A288" s="26">
        <v>45482.2544097222</v>
      </c>
      <c r="B288">
        <v>0</v>
      </c>
      <c r="C288">
        <v>0</v>
      </c>
      <c r="D288" t="s">
        <v>479</v>
      </c>
      <c r="E288" s="21">
        <v>72</v>
      </c>
      <c r="F288" s="32">
        <v>45482.2542824074</v>
      </c>
      <c r="G288" t="s">
        <v>298</v>
      </c>
      <c r="H288">
        <v>4.458246</v>
      </c>
      <c r="I288">
        <v>-0.4253216</v>
      </c>
      <c r="J288">
        <v>220</v>
      </c>
      <c r="K288" t="s">
        <v>299</v>
      </c>
      <c r="L288" t="s">
        <v>624</v>
      </c>
      <c r="M288">
        <v>7.8984770885514</v>
      </c>
    </row>
    <row r="289" spans="1:37">
      <c r="A289" s="26">
        <v>45482.2544097222</v>
      </c>
      <c r="B289">
        <v>0</v>
      </c>
      <c r="C289">
        <v>0</v>
      </c>
      <c r="D289" t="s">
        <v>297</v>
      </c>
      <c r="E289" s="21">
        <v>72</v>
      </c>
      <c r="F289" s="32">
        <v>45482.2542824074</v>
      </c>
      <c r="G289" t="s">
        <v>298</v>
      </c>
      <c r="H289">
        <v>4.458246</v>
      </c>
      <c r="I289">
        <v>4.458246</v>
      </c>
      <c r="J289">
        <v>-0.4253216</v>
      </c>
      <c r="K289">
        <v>364.0208</v>
      </c>
      <c r="L289">
        <v>390.1255</v>
      </c>
      <c r="M289">
        <v>412.1458</v>
      </c>
      <c r="N289">
        <v>47533.68</v>
      </c>
      <c r="O289">
        <v>-1</v>
      </c>
      <c r="P289">
        <v>136963</v>
      </c>
      <c r="Q289">
        <v>48000</v>
      </c>
      <c r="R289">
        <v>1</v>
      </c>
      <c r="S289">
        <v>0.3887641</v>
      </c>
      <c r="T289">
        <v>-30.09019</v>
      </c>
      <c r="U289">
        <v>-91.75812</v>
      </c>
      <c r="V289">
        <v>-27.75129</v>
      </c>
      <c r="W289">
        <v>291.7449</v>
      </c>
      <c r="X289">
        <v>41.03544</v>
      </c>
      <c r="Y289">
        <v>0.3928571</v>
      </c>
      <c r="Z289">
        <v>-30.38323</v>
      </c>
      <c r="AA289">
        <v>-86.88013</v>
      </c>
      <c r="AB289">
        <v>-28.17661</v>
      </c>
      <c r="AC289">
        <v>177.8123</v>
      </c>
      <c r="AD289">
        <v>39.3023</v>
      </c>
      <c r="AE289">
        <v>38</v>
      </c>
      <c r="AF289">
        <v>24</v>
      </c>
      <c r="AG289">
        <v>220</v>
      </c>
      <c r="AH289" t="s">
        <v>299</v>
      </c>
      <c r="AI289" t="s">
        <v>624</v>
      </c>
      <c r="AJ289">
        <v>7.8984770885514</v>
      </c>
      <c r="AK289" t="b">
        <v>1</v>
      </c>
    </row>
    <row r="290" spans="1:13">
      <c r="A290" s="26">
        <v>45482.254525463</v>
      </c>
      <c r="B290">
        <v>0</v>
      </c>
      <c r="C290">
        <v>0</v>
      </c>
      <c r="D290" t="s">
        <v>479</v>
      </c>
      <c r="E290" s="21">
        <v>73</v>
      </c>
      <c r="F290" s="32">
        <v>45482.2543981482</v>
      </c>
      <c r="G290" t="s">
        <v>480</v>
      </c>
      <c r="H290">
        <v>4.461912</v>
      </c>
      <c r="I290">
        <v>-0.1521587</v>
      </c>
      <c r="J290">
        <v>220</v>
      </c>
      <c r="K290" t="s">
        <v>299</v>
      </c>
      <c r="L290" t="s">
        <v>625</v>
      </c>
      <c r="M290">
        <v>8.7253960131278</v>
      </c>
    </row>
    <row r="291" spans="1:37">
      <c r="A291" s="26">
        <v>45482.254525463</v>
      </c>
      <c r="B291">
        <v>0</v>
      </c>
      <c r="C291">
        <v>0</v>
      </c>
      <c r="D291" t="s">
        <v>297</v>
      </c>
      <c r="E291" s="21">
        <v>73</v>
      </c>
      <c r="F291" s="32">
        <v>45482.2543981482</v>
      </c>
      <c r="G291" t="s">
        <v>298</v>
      </c>
      <c r="H291">
        <v>4.461912</v>
      </c>
      <c r="I291">
        <v>4.461912</v>
      </c>
      <c r="J291">
        <v>-0.1521587</v>
      </c>
      <c r="K291">
        <v>283.3542</v>
      </c>
      <c r="L291">
        <v>286.5799</v>
      </c>
      <c r="M291">
        <v>290.5833</v>
      </c>
      <c r="N291">
        <v>48000</v>
      </c>
      <c r="O291">
        <v>-1</v>
      </c>
      <c r="P291">
        <v>136963</v>
      </c>
      <c r="Q291">
        <v>48000</v>
      </c>
      <c r="R291">
        <v>0</v>
      </c>
      <c r="S291">
        <v>0.3865168</v>
      </c>
      <c r="T291">
        <v>-30.39255</v>
      </c>
      <c r="U291">
        <v>-85.68198</v>
      </c>
      <c r="V291">
        <v>-28.02446</v>
      </c>
      <c r="W291">
        <v>292.2292</v>
      </c>
      <c r="X291">
        <v>40.97561</v>
      </c>
      <c r="Y291">
        <v>0.3928571</v>
      </c>
      <c r="Z291">
        <v>-30.38323</v>
      </c>
      <c r="AA291">
        <v>-86.88013</v>
      </c>
      <c r="AB291">
        <v>-28.17661</v>
      </c>
      <c r="AC291">
        <v>176.3601</v>
      </c>
      <c r="AD291">
        <v>39.3023</v>
      </c>
      <c r="AE291">
        <v>38</v>
      </c>
      <c r="AF291">
        <v>24</v>
      </c>
      <c r="AG291">
        <v>220</v>
      </c>
      <c r="AH291" t="s">
        <v>299</v>
      </c>
      <c r="AI291" t="s">
        <v>625</v>
      </c>
      <c r="AJ291">
        <v>8.7253960131278</v>
      </c>
      <c r="AK291" t="b">
        <v>1</v>
      </c>
    </row>
    <row r="292" spans="1:13">
      <c r="A292" s="26">
        <v>45482.2546412037</v>
      </c>
      <c r="B292">
        <v>0</v>
      </c>
      <c r="C292">
        <v>0</v>
      </c>
      <c r="D292" t="s">
        <v>479</v>
      </c>
      <c r="E292" s="21">
        <v>73</v>
      </c>
      <c r="F292" s="32">
        <v>45482.2545138889</v>
      </c>
      <c r="G292" t="s">
        <v>298</v>
      </c>
      <c r="H292">
        <v>4.395014</v>
      </c>
      <c r="I292">
        <v>-0.4693966</v>
      </c>
      <c r="J292">
        <v>220</v>
      </c>
      <c r="K292" t="s">
        <v>299</v>
      </c>
      <c r="L292" t="s">
        <v>626</v>
      </c>
      <c r="M292">
        <v>8.25742722964626</v>
      </c>
    </row>
    <row r="293" spans="1:37">
      <c r="A293" s="26">
        <v>45482.2546412037</v>
      </c>
      <c r="B293">
        <v>0</v>
      </c>
      <c r="C293">
        <v>0</v>
      </c>
      <c r="D293" t="s">
        <v>297</v>
      </c>
      <c r="E293" s="21">
        <v>73</v>
      </c>
      <c r="F293" s="32">
        <v>45482.2545138889</v>
      </c>
      <c r="G293" t="s">
        <v>298</v>
      </c>
      <c r="H293">
        <v>4.395014</v>
      </c>
      <c r="I293">
        <v>4.395014</v>
      </c>
      <c r="J293">
        <v>-0.4693966</v>
      </c>
      <c r="K293">
        <v>352.1667</v>
      </c>
      <c r="L293">
        <v>364.0219</v>
      </c>
      <c r="M293">
        <v>375.4375</v>
      </c>
      <c r="N293">
        <v>47824.27</v>
      </c>
      <c r="O293">
        <v>-1</v>
      </c>
      <c r="P293">
        <v>136963</v>
      </c>
      <c r="Q293">
        <v>48000</v>
      </c>
      <c r="R293">
        <v>0</v>
      </c>
      <c r="S293">
        <v>0.3834081</v>
      </c>
      <c r="T293">
        <v>-30.08592</v>
      </c>
      <c r="U293">
        <v>-84.2595</v>
      </c>
      <c r="V293">
        <v>-27.70722</v>
      </c>
      <c r="W293">
        <v>292.367</v>
      </c>
      <c r="X293">
        <v>41.19528</v>
      </c>
      <c r="Y293">
        <v>0.3928571</v>
      </c>
      <c r="Z293">
        <v>-30.38323</v>
      </c>
      <c r="AA293">
        <v>-86.88013</v>
      </c>
      <c r="AB293">
        <v>-28.17661</v>
      </c>
      <c r="AC293">
        <v>177.6384</v>
      </c>
      <c r="AD293">
        <v>39.3023</v>
      </c>
      <c r="AE293">
        <v>38</v>
      </c>
      <c r="AF293">
        <v>24</v>
      </c>
      <c r="AG293">
        <v>220</v>
      </c>
      <c r="AH293" t="s">
        <v>299</v>
      </c>
      <c r="AI293" t="s">
        <v>626</v>
      </c>
      <c r="AJ293">
        <v>8.25742722964626</v>
      </c>
      <c r="AK293" t="b">
        <v>1</v>
      </c>
    </row>
    <row r="294" spans="1:13">
      <c r="A294" s="26">
        <v>45482.2547569444</v>
      </c>
      <c r="B294">
        <v>0</v>
      </c>
      <c r="C294">
        <v>0</v>
      </c>
      <c r="D294" t="s">
        <v>479</v>
      </c>
      <c r="E294" s="21">
        <v>74</v>
      </c>
      <c r="F294" s="32">
        <v>45482.2546296296</v>
      </c>
      <c r="G294" t="s">
        <v>480</v>
      </c>
      <c r="H294">
        <v>4.491781</v>
      </c>
      <c r="I294">
        <v>-0.1760159</v>
      </c>
      <c r="J294">
        <v>220</v>
      </c>
      <c r="K294" t="s">
        <v>299</v>
      </c>
      <c r="L294" t="s">
        <v>627</v>
      </c>
      <c r="M294">
        <v>8.55154522756906</v>
      </c>
    </row>
    <row r="295" spans="1:37">
      <c r="A295" s="26">
        <v>45482.2547569444</v>
      </c>
      <c r="B295">
        <v>0</v>
      </c>
      <c r="C295">
        <v>0</v>
      </c>
      <c r="D295" t="s">
        <v>297</v>
      </c>
      <c r="E295" s="21">
        <v>74</v>
      </c>
      <c r="F295" s="32">
        <v>45482.2546296296</v>
      </c>
      <c r="G295" t="s">
        <v>298</v>
      </c>
      <c r="H295">
        <v>4.491781</v>
      </c>
      <c r="I295">
        <v>4.491781</v>
      </c>
      <c r="J295">
        <v>-0.1760159</v>
      </c>
      <c r="K295">
        <v>287.875</v>
      </c>
      <c r="L295">
        <v>293.1407</v>
      </c>
      <c r="M295">
        <v>298.5417</v>
      </c>
      <c r="N295">
        <v>48000</v>
      </c>
      <c r="O295">
        <v>-1</v>
      </c>
      <c r="P295">
        <v>136963</v>
      </c>
      <c r="Q295">
        <v>48000</v>
      </c>
      <c r="R295">
        <v>0</v>
      </c>
      <c r="S295">
        <v>0.3865168</v>
      </c>
      <c r="T295">
        <v>-30.34833</v>
      </c>
      <c r="U295">
        <v>-84.173</v>
      </c>
      <c r="V295">
        <v>-28.0006</v>
      </c>
      <c r="W295">
        <v>178.8909</v>
      </c>
      <c r="X295">
        <v>41.1489</v>
      </c>
      <c r="Y295">
        <v>0.3928571</v>
      </c>
      <c r="Z295">
        <v>-30.38323</v>
      </c>
      <c r="AA295">
        <v>-86.88013</v>
      </c>
      <c r="AB295">
        <v>-28.17661</v>
      </c>
      <c r="AC295">
        <v>177.1601</v>
      </c>
      <c r="AD295">
        <v>39.3023</v>
      </c>
      <c r="AE295">
        <v>38</v>
      </c>
      <c r="AF295">
        <v>24</v>
      </c>
      <c r="AG295">
        <v>220</v>
      </c>
      <c r="AH295" t="s">
        <v>299</v>
      </c>
      <c r="AI295" t="s">
        <v>627</v>
      </c>
      <c r="AJ295">
        <v>8.55154522756906</v>
      </c>
      <c r="AK295" t="b">
        <v>1</v>
      </c>
    </row>
    <row r="296" spans="1:13">
      <c r="A296" s="26">
        <v>45482.2548726852</v>
      </c>
      <c r="B296">
        <v>0</v>
      </c>
      <c r="C296">
        <v>0</v>
      </c>
      <c r="D296" t="s">
        <v>479</v>
      </c>
      <c r="E296" s="21">
        <v>74</v>
      </c>
      <c r="F296" s="32">
        <v>45482.2547453704</v>
      </c>
      <c r="G296" t="s">
        <v>298</v>
      </c>
      <c r="H296">
        <v>4.482091</v>
      </c>
      <c r="I296">
        <v>-0.5329018</v>
      </c>
      <c r="J296">
        <v>220</v>
      </c>
      <c r="K296" t="s">
        <v>299</v>
      </c>
      <c r="L296" t="s">
        <v>628</v>
      </c>
      <c r="M296">
        <v>8.04293080745634</v>
      </c>
    </row>
    <row r="297" spans="1:37">
      <c r="A297" s="26">
        <v>45482.2548726852</v>
      </c>
      <c r="B297">
        <v>0</v>
      </c>
      <c r="C297">
        <v>0</v>
      </c>
      <c r="D297" t="s">
        <v>297</v>
      </c>
      <c r="E297" s="21">
        <v>74</v>
      </c>
      <c r="F297" s="32">
        <v>45482.2547453704</v>
      </c>
      <c r="G297" t="s">
        <v>298</v>
      </c>
      <c r="H297">
        <v>4.482091</v>
      </c>
      <c r="I297">
        <v>4.482091</v>
      </c>
      <c r="J297">
        <v>-0.5329018</v>
      </c>
      <c r="K297">
        <v>351.125</v>
      </c>
      <c r="L297">
        <v>371.4762</v>
      </c>
      <c r="M297">
        <v>396.5625</v>
      </c>
      <c r="N297">
        <v>48464.52</v>
      </c>
      <c r="O297">
        <v>-1</v>
      </c>
      <c r="P297">
        <v>136963</v>
      </c>
      <c r="Q297">
        <v>48000</v>
      </c>
      <c r="R297">
        <v>1</v>
      </c>
      <c r="S297">
        <v>0.3775281</v>
      </c>
      <c r="T297">
        <v>-30.09931</v>
      </c>
      <c r="U297">
        <v>-89.19003</v>
      </c>
      <c r="V297">
        <v>-27.64371</v>
      </c>
      <c r="W297">
        <v>181.2773</v>
      </c>
      <c r="X297">
        <v>41.49976</v>
      </c>
      <c r="Y297">
        <v>0.3928571</v>
      </c>
      <c r="Z297">
        <v>-30.38323</v>
      </c>
      <c r="AA297">
        <v>-86.88013</v>
      </c>
      <c r="AB297">
        <v>-28.17661</v>
      </c>
      <c r="AC297">
        <v>177.2342</v>
      </c>
      <c r="AD297">
        <v>39.3023</v>
      </c>
      <c r="AE297">
        <v>38</v>
      </c>
      <c r="AF297">
        <v>24</v>
      </c>
      <c r="AG297">
        <v>220</v>
      </c>
      <c r="AH297" t="s">
        <v>299</v>
      </c>
      <c r="AI297" t="s">
        <v>628</v>
      </c>
      <c r="AJ297">
        <v>8.04293080745634</v>
      </c>
      <c r="AK297" t="b">
        <v>1</v>
      </c>
    </row>
    <row r="298" spans="1:13">
      <c r="A298" s="26">
        <v>45482.2549884259</v>
      </c>
      <c r="B298">
        <v>0</v>
      </c>
      <c r="C298">
        <v>0</v>
      </c>
      <c r="D298" t="s">
        <v>479</v>
      </c>
      <c r="E298" s="21">
        <v>75</v>
      </c>
      <c r="F298" s="32">
        <v>45482.2548611111</v>
      </c>
      <c r="G298" t="s">
        <v>480</v>
      </c>
      <c r="H298">
        <v>4.399631</v>
      </c>
      <c r="I298">
        <v>-0.1800537</v>
      </c>
      <c r="J298">
        <v>220</v>
      </c>
      <c r="K298" t="s">
        <v>299</v>
      </c>
      <c r="L298" t="s">
        <v>629</v>
      </c>
      <c r="M298">
        <v>8.5606208572011</v>
      </c>
    </row>
    <row r="299" spans="1:37">
      <c r="A299" s="26">
        <v>45482.2549884259</v>
      </c>
      <c r="B299">
        <v>0</v>
      </c>
      <c r="C299">
        <v>0</v>
      </c>
      <c r="D299" t="s">
        <v>297</v>
      </c>
      <c r="E299" s="21">
        <v>75</v>
      </c>
      <c r="F299" s="32">
        <v>45482.2548611111</v>
      </c>
      <c r="G299" t="s">
        <v>298</v>
      </c>
      <c r="H299">
        <v>4.399631</v>
      </c>
      <c r="I299">
        <v>4.399631</v>
      </c>
      <c r="J299">
        <v>-0.1800537</v>
      </c>
      <c r="K299">
        <v>282.75</v>
      </c>
      <c r="L299">
        <v>290.468</v>
      </c>
      <c r="M299">
        <v>296.1875</v>
      </c>
      <c r="N299">
        <v>48000</v>
      </c>
      <c r="O299">
        <v>-1</v>
      </c>
      <c r="P299">
        <v>136963</v>
      </c>
      <c r="Q299">
        <v>48000</v>
      </c>
      <c r="R299">
        <v>0</v>
      </c>
      <c r="S299">
        <v>0.3865168</v>
      </c>
      <c r="T299">
        <v>-30.36456</v>
      </c>
      <c r="U299">
        <v>-85.34267</v>
      </c>
      <c r="V299">
        <v>-27.99656</v>
      </c>
      <c r="W299">
        <v>290.7672</v>
      </c>
      <c r="X299">
        <v>41.22392</v>
      </c>
      <c r="Y299">
        <v>0.3928571</v>
      </c>
      <c r="Z299">
        <v>-30.38323</v>
      </c>
      <c r="AA299">
        <v>-86.88013</v>
      </c>
      <c r="AB299">
        <v>-28.17661</v>
      </c>
      <c r="AC299">
        <v>177.4673</v>
      </c>
      <c r="AD299">
        <v>39.3023</v>
      </c>
      <c r="AE299">
        <v>38</v>
      </c>
      <c r="AF299">
        <v>24</v>
      </c>
      <c r="AG299">
        <v>220</v>
      </c>
      <c r="AH299" t="s">
        <v>299</v>
      </c>
      <c r="AI299" t="s">
        <v>629</v>
      </c>
      <c r="AJ299">
        <v>8.5606208572011</v>
      </c>
      <c r="AK299" t="b">
        <v>1</v>
      </c>
    </row>
    <row r="300" spans="1:13">
      <c r="A300" s="26">
        <v>45482.2551041667</v>
      </c>
      <c r="B300">
        <v>0</v>
      </c>
      <c r="C300">
        <v>0</v>
      </c>
      <c r="D300" t="s">
        <v>479</v>
      </c>
      <c r="E300" s="21">
        <v>75</v>
      </c>
      <c r="F300" s="32">
        <v>45482.2549768519</v>
      </c>
      <c r="G300" t="s">
        <v>298</v>
      </c>
      <c r="H300">
        <v>4.482863</v>
      </c>
      <c r="I300">
        <v>-0.3878765</v>
      </c>
      <c r="J300">
        <v>220</v>
      </c>
      <c r="K300" t="s">
        <v>299</v>
      </c>
      <c r="L300" t="s">
        <v>630</v>
      </c>
      <c r="M300">
        <v>8.89020539044611</v>
      </c>
    </row>
    <row r="301" spans="1:37">
      <c r="A301" s="26">
        <v>45482.2551041667</v>
      </c>
      <c r="B301">
        <v>0</v>
      </c>
      <c r="C301">
        <v>0</v>
      </c>
      <c r="D301" t="s">
        <v>297</v>
      </c>
      <c r="E301" s="21">
        <v>75</v>
      </c>
      <c r="F301" s="32">
        <v>45482.2549768519</v>
      </c>
      <c r="G301" t="s">
        <v>298</v>
      </c>
      <c r="H301">
        <v>4.482863</v>
      </c>
      <c r="I301">
        <v>4.482863</v>
      </c>
      <c r="J301">
        <v>-0.3878765</v>
      </c>
      <c r="K301">
        <v>349.1458</v>
      </c>
      <c r="L301">
        <v>365.9799</v>
      </c>
      <c r="M301">
        <v>387.4375</v>
      </c>
      <c r="N301">
        <v>48258.43</v>
      </c>
      <c r="O301">
        <v>-1</v>
      </c>
      <c r="P301">
        <v>136963</v>
      </c>
      <c r="Q301">
        <v>48000</v>
      </c>
      <c r="R301">
        <v>1</v>
      </c>
      <c r="S301">
        <v>0.3856502</v>
      </c>
      <c r="T301">
        <v>-30.13239</v>
      </c>
      <c r="U301">
        <v>-91.06492</v>
      </c>
      <c r="V301">
        <v>-27.78874</v>
      </c>
      <c r="W301">
        <v>181.2755</v>
      </c>
      <c r="X301">
        <v>41.1614</v>
      </c>
      <c r="Y301">
        <v>0.3928571</v>
      </c>
      <c r="Z301">
        <v>-30.38323</v>
      </c>
      <c r="AA301">
        <v>-86.88013</v>
      </c>
      <c r="AB301">
        <v>-28.17661</v>
      </c>
      <c r="AC301">
        <v>178.7842</v>
      </c>
      <c r="AD301">
        <v>39.3023</v>
      </c>
      <c r="AE301">
        <v>38</v>
      </c>
      <c r="AF301">
        <v>24</v>
      </c>
      <c r="AG301">
        <v>220</v>
      </c>
      <c r="AH301" t="s">
        <v>299</v>
      </c>
      <c r="AI301" t="s">
        <v>630</v>
      </c>
      <c r="AJ301">
        <v>8.89020539044611</v>
      </c>
      <c r="AK301" t="b">
        <v>1</v>
      </c>
    </row>
    <row r="302" spans="1:13">
      <c r="A302" s="26">
        <v>45482.2552199074</v>
      </c>
      <c r="B302">
        <v>0</v>
      </c>
      <c r="C302">
        <v>0</v>
      </c>
      <c r="D302" t="s">
        <v>479</v>
      </c>
      <c r="E302" s="21">
        <v>76</v>
      </c>
      <c r="F302" s="32">
        <v>45482.2550925926</v>
      </c>
      <c r="G302" t="s">
        <v>480</v>
      </c>
      <c r="H302">
        <v>4.495944</v>
      </c>
      <c r="I302">
        <v>-0.1962376</v>
      </c>
      <c r="J302">
        <v>220</v>
      </c>
      <c r="K302" t="s">
        <v>299</v>
      </c>
      <c r="L302" t="s">
        <v>631</v>
      </c>
      <c r="M302">
        <v>8.2772099233772</v>
      </c>
    </row>
    <row r="303" spans="1:37">
      <c r="A303" s="26">
        <v>45482.2552199074</v>
      </c>
      <c r="B303">
        <v>0</v>
      </c>
      <c r="C303">
        <v>0</v>
      </c>
      <c r="D303" t="s">
        <v>297</v>
      </c>
      <c r="E303" s="21">
        <v>76</v>
      </c>
      <c r="F303" s="32">
        <v>45482.2550925926</v>
      </c>
      <c r="G303" t="s">
        <v>298</v>
      </c>
      <c r="H303">
        <v>4.495944</v>
      </c>
      <c r="I303">
        <v>4.495944</v>
      </c>
      <c r="J303">
        <v>-0.1962376</v>
      </c>
      <c r="K303">
        <v>330.6875</v>
      </c>
      <c r="L303">
        <v>336.4644</v>
      </c>
      <c r="M303">
        <v>347.3542</v>
      </c>
      <c r="N303">
        <v>48000</v>
      </c>
      <c r="O303">
        <v>-1</v>
      </c>
      <c r="P303">
        <v>136963</v>
      </c>
      <c r="Q303">
        <v>48000</v>
      </c>
      <c r="R303">
        <v>0</v>
      </c>
      <c r="S303">
        <v>0.3865168</v>
      </c>
      <c r="T303">
        <v>-30.3375</v>
      </c>
      <c r="U303">
        <v>-83.25085</v>
      </c>
      <c r="V303">
        <v>-27.98038</v>
      </c>
      <c r="W303">
        <v>290.6401</v>
      </c>
      <c r="X303">
        <v>40.79893</v>
      </c>
      <c r="Y303">
        <v>0.3928571</v>
      </c>
      <c r="Z303">
        <v>-30.38323</v>
      </c>
      <c r="AA303">
        <v>-86.88013</v>
      </c>
      <c r="AB303">
        <v>-28.17661</v>
      </c>
      <c r="AC303">
        <v>178.3201</v>
      </c>
      <c r="AD303">
        <v>39.3023</v>
      </c>
      <c r="AE303">
        <v>38</v>
      </c>
      <c r="AF303">
        <v>24</v>
      </c>
      <c r="AG303">
        <v>220</v>
      </c>
      <c r="AH303" t="s">
        <v>299</v>
      </c>
      <c r="AI303" t="s">
        <v>631</v>
      </c>
      <c r="AJ303">
        <v>8.2772099233772</v>
      </c>
      <c r="AK303" t="b">
        <v>1</v>
      </c>
    </row>
    <row r="304" spans="1:13">
      <c r="A304" s="26">
        <v>45482.2553472222</v>
      </c>
      <c r="B304">
        <v>0</v>
      </c>
      <c r="C304">
        <v>0</v>
      </c>
      <c r="D304" t="s">
        <v>479</v>
      </c>
      <c r="E304" s="21">
        <v>76</v>
      </c>
      <c r="F304" s="32">
        <v>45482.2552083333</v>
      </c>
      <c r="G304" t="s">
        <v>298</v>
      </c>
      <c r="H304">
        <v>4.397511</v>
      </c>
      <c r="I304">
        <v>-0.4309235</v>
      </c>
      <c r="J304">
        <v>220</v>
      </c>
      <c r="K304" t="s">
        <v>299</v>
      </c>
      <c r="L304" t="s">
        <v>632</v>
      </c>
      <c r="M304">
        <v>8.61463214794094</v>
      </c>
    </row>
    <row r="305" spans="1:37">
      <c r="A305" s="26">
        <v>45482.2553472222</v>
      </c>
      <c r="B305">
        <v>0</v>
      </c>
      <c r="C305">
        <v>0</v>
      </c>
      <c r="D305" t="s">
        <v>297</v>
      </c>
      <c r="E305" s="21">
        <v>76</v>
      </c>
      <c r="F305" s="32">
        <v>45482.2552083333</v>
      </c>
      <c r="G305" t="s">
        <v>298</v>
      </c>
      <c r="H305">
        <v>4.397511</v>
      </c>
      <c r="I305">
        <v>4.397511</v>
      </c>
      <c r="J305">
        <v>-0.4309235</v>
      </c>
      <c r="K305">
        <v>347.625</v>
      </c>
      <c r="L305">
        <v>362.7452</v>
      </c>
      <c r="M305">
        <v>383.3125</v>
      </c>
      <c r="N305">
        <v>48244.41</v>
      </c>
      <c r="O305">
        <v>-1</v>
      </c>
      <c r="P305">
        <v>136963</v>
      </c>
      <c r="Q305">
        <v>48000</v>
      </c>
      <c r="R305">
        <v>1</v>
      </c>
      <c r="S305">
        <v>0.3865168</v>
      </c>
      <c r="T305">
        <v>-30.11107</v>
      </c>
      <c r="U305">
        <v>-84.95783</v>
      </c>
      <c r="V305">
        <v>-27.74569</v>
      </c>
      <c r="W305">
        <v>291.4246</v>
      </c>
      <c r="X305">
        <v>41.07625</v>
      </c>
      <c r="Y305">
        <v>0.3928571</v>
      </c>
      <c r="Z305">
        <v>-30.38323</v>
      </c>
      <c r="AA305">
        <v>-86.88013</v>
      </c>
      <c r="AB305">
        <v>-28.17661</v>
      </c>
      <c r="AC305">
        <v>175.2001</v>
      </c>
      <c r="AD305">
        <v>39.3023</v>
      </c>
      <c r="AE305">
        <v>38</v>
      </c>
      <c r="AF305">
        <v>24</v>
      </c>
      <c r="AG305">
        <v>220</v>
      </c>
      <c r="AH305" t="s">
        <v>299</v>
      </c>
      <c r="AI305" t="s">
        <v>632</v>
      </c>
      <c r="AJ305">
        <v>8.61463214794094</v>
      </c>
      <c r="AK305" t="b">
        <v>1</v>
      </c>
    </row>
    <row r="306" spans="1:13">
      <c r="A306" s="26">
        <v>45482.2554513889</v>
      </c>
      <c r="B306">
        <v>0</v>
      </c>
      <c r="C306">
        <v>0</v>
      </c>
      <c r="D306" t="s">
        <v>479</v>
      </c>
      <c r="E306" s="21">
        <v>77</v>
      </c>
      <c r="F306" s="32">
        <v>45482.2553240741</v>
      </c>
      <c r="G306" t="s">
        <v>480</v>
      </c>
      <c r="H306">
        <v>4.521225</v>
      </c>
      <c r="I306">
        <v>-0.1914272</v>
      </c>
      <c r="J306">
        <v>220</v>
      </c>
      <c r="K306" t="s">
        <v>299</v>
      </c>
      <c r="L306" t="s">
        <v>633</v>
      </c>
      <c r="M306">
        <v>7.72433253539976</v>
      </c>
    </row>
    <row r="307" spans="1:37">
      <c r="A307" s="26">
        <v>45482.2554513889</v>
      </c>
      <c r="B307">
        <v>0</v>
      </c>
      <c r="C307">
        <v>0</v>
      </c>
      <c r="D307" t="s">
        <v>297</v>
      </c>
      <c r="E307" s="21">
        <v>77</v>
      </c>
      <c r="F307" s="32">
        <v>45482.2553240741</v>
      </c>
      <c r="G307" t="s">
        <v>298</v>
      </c>
      <c r="H307">
        <v>4.521225</v>
      </c>
      <c r="I307">
        <v>4.521225</v>
      </c>
      <c r="J307">
        <v>-0.1914272</v>
      </c>
      <c r="K307">
        <v>290.8958</v>
      </c>
      <c r="L307">
        <v>294.0277</v>
      </c>
      <c r="M307">
        <v>299.2917</v>
      </c>
      <c r="N307">
        <v>48000</v>
      </c>
      <c r="O307">
        <v>-1</v>
      </c>
      <c r="P307">
        <v>136963</v>
      </c>
      <c r="Q307">
        <v>48000</v>
      </c>
      <c r="R307">
        <v>0</v>
      </c>
      <c r="S307">
        <v>0.3865168</v>
      </c>
      <c r="T307">
        <v>-30.33541</v>
      </c>
      <c r="U307">
        <v>-83.62505</v>
      </c>
      <c r="V307">
        <v>-27.98519</v>
      </c>
      <c r="W307">
        <v>290.4678</v>
      </c>
      <c r="X307">
        <v>40.6631</v>
      </c>
      <c r="Y307">
        <v>0.3928571</v>
      </c>
      <c r="Z307">
        <v>-30.38323</v>
      </c>
      <c r="AA307">
        <v>-86.88013</v>
      </c>
      <c r="AB307">
        <v>-28.17661</v>
      </c>
      <c r="AC307">
        <v>176.6045</v>
      </c>
      <c r="AD307">
        <v>39.3023</v>
      </c>
      <c r="AE307">
        <v>38</v>
      </c>
      <c r="AF307">
        <v>24</v>
      </c>
      <c r="AG307">
        <v>220</v>
      </c>
      <c r="AH307" t="s">
        <v>299</v>
      </c>
      <c r="AI307" t="s">
        <v>633</v>
      </c>
      <c r="AJ307">
        <v>7.72433253539976</v>
      </c>
      <c r="AK307" t="b">
        <v>1</v>
      </c>
    </row>
    <row r="308" spans="1:13">
      <c r="A308" s="26">
        <v>45482.2555787037</v>
      </c>
      <c r="B308">
        <v>0</v>
      </c>
      <c r="C308">
        <v>0</v>
      </c>
      <c r="D308" t="s">
        <v>479</v>
      </c>
      <c r="E308" s="21">
        <v>77</v>
      </c>
      <c r="F308" s="32">
        <v>45482.2554398148</v>
      </c>
      <c r="G308" t="s">
        <v>298</v>
      </c>
      <c r="H308">
        <v>4.430909</v>
      </c>
      <c r="I308">
        <v>-0.3601837</v>
      </c>
      <c r="J308">
        <v>220</v>
      </c>
      <c r="K308" t="s">
        <v>299</v>
      </c>
      <c r="L308" t="s">
        <v>634</v>
      </c>
      <c r="M308">
        <v>8.2732600968424</v>
      </c>
    </row>
    <row r="309" spans="1:37">
      <c r="A309" s="26">
        <v>45482.2555787037</v>
      </c>
      <c r="B309">
        <v>0</v>
      </c>
      <c r="C309">
        <v>0</v>
      </c>
      <c r="D309" t="s">
        <v>297</v>
      </c>
      <c r="E309" s="21">
        <v>77</v>
      </c>
      <c r="F309" s="32">
        <v>45482.2554398148</v>
      </c>
      <c r="G309" t="s">
        <v>298</v>
      </c>
      <c r="H309">
        <v>4.430909</v>
      </c>
      <c r="I309">
        <v>4.430909</v>
      </c>
      <c r="J309">
        <v>-0.3601837</v>
      </c>
      <c r="K309">
        <v>390.2917</v>
      </c>
      <c r="L309">
        <v>407.877</v>
      </c>
      <c r="M309">
        <v>427.1667</v>
      </c>
      <c r="N309">
        <v>48246.66</v>
      </c>
      <c r="O309">
        <v>-1</v>
      </c>
      <c r="P309">
        <v>136963</v>
      </c>
      <c r="Q309">
        <v>48000</v>
      </c>
      <c r="R309">
        <v>1</v>
      </c>
      <c r="S309">
        <v>0.3887641</v>
      </c>
      <c r="T309">
        <v>-30.15367</v>
      </c>
      <c r="U309">
        <v>-84.88294</v>
      </c>
      <c r="V309">
        <v>-27.81643</v>
      </c>
      <c r="W309">
        <v>291.6959</v>
      </c>
      <c r="X309">
        <v>41.04785</v>
      </c>
      <c r="Y309">
        <v>0.3928571</v>
      </c>
      <c r="Z309">
        <v>-30.38323</v>
      </c>
      <c r="AA309">
        <v>-86.88013</v>
      </c>
      <c r="AB309">
        <v>-28.17661</v>
      </c>
      <c r="AC309">
        <v>176.9101</v>
      </c>
      <c r="AD309">
        <v>39.3023</v>
      </c>
      <c r="AE309">
        <v>38</v>
      </c>
      <c r="AF309">
        <v>24</v>
      </c>
      <c r="AG309">
        <v>220</v>
      </c>
      <c r="AH309" t="s">
        <v>299</v>
      </c>
      <c r="AI309" t="s">
        <v>634</v>
      </c>
      <c r="AJ309">
        <v>8.2732600968424</v>
      </c>
      <c r="AK309" t="b">
        <v>1</v>
      </c>
    </row>
    <row r="310" spans="1:13">
      <c r="A310" s="26">
        <v>45482.2556828704</v>
      </c>
      <c r="B310">
        <v>0</v>
      </c>
      <c r="C310">
        <v>0</v>
      </c>
      <c r="D310" t="s">
        <v>479</v>
      </c>
      <c r="E310" s="21">
        <v>78</v>
      </c>
      <c r="F310" s="32">
        <v>45482.2555555556</v>
      </c>
      <c r="G310" t="s">
        <v>480</v>
      </c>
      <c r="H310">
        <v>4.495989</v>
      </c>
      <c r="I310">
        <v>-0.1513329</v>
      </c>
      <c r="J310">
        <v>220</v>
      </c>
      <c r="K310" t="s">
        <v>299</v>
      </c>
      <c r="L310" t="s">
        <v>635</v>
      </c>
      <c r="M310">
        <v>7.80056081700271</v>
      </c>
    </row>
    <row r="311" spans="1:37">
      <c r="A311" s="26">
        <v>45482.2556828704</v>
      </c>
      <c r="B311">
        <v>0</v>
      </c>
      <c r="C311">
        <v>0</v>
      </c>
      <c r="D311" t="s">
        <v>297</v>
      </c>
      <c r="E311" s="21">
        <v>78</v>
      </c>
      <c r="F311" s="32">
        <v>45482.2555555556</v>
      </c>
      <c r="G311" t="s">
        <v>298</v>
      </c>
      <c r="H311">
        <v>4.495989</v>
      </c>
      <c r="I311">
        <v>4.495989</v>
      </c>
      <c r="J311">
        <v>-0.1513329</v>
      </c>
      <c r="K311">
        <v>282.6042</v>
      </c>
      <c r="L311">
        <v>287.7674</v>
      </c>
      <c r="M311">
        <v>297.9583</v>
      </c>
      <c r="N311">
        <v>48000</v>
      </c>
      <c r="O311">
        <v>-1</v>
      </c>
      <c r="P311">
        <v>136963</v>
      </c>
      <c r="Q311">
        <v>48000</v>
      </c>
      <c r="R311">
        <v>0</v>
      </c>
      <c r="S311">
        <v>0.3878924</v>
      </c>
      <c r="T311">
        <v>-30.37837</v>
      </c>
      <c r="U311">
        <v>-84.765</v>
      </c>
      <c r="V311">
        <v>-28.02528</v>
      </c>
      <c r="W311">
        <v>291.9749</v>
      </c>
      <c r="X311">
        <v>40.88588</v>
      </c>
      <c r="Y311">
        <v>0.3928571</v>
      </c>
      <c r="Z311">
        <v>-30.38323</v>
      </c>
      <c r="AA311">
        <v>-86.88013</v>
      </c>
      <c r="AB311">
        <v>-28.17661</v>
      </c>
      <c r="AC311">
        <v>179.7315</v>
      </c>
      <c r="AD311">
        <v>39.3023</v>
      </c>
      <c r="AE311">
        <v>38</v>
      </c>
      <c r="AF311">
        <v>24</v>
      </c>
      <c r="AG311">
        <v>220</v>
      </c>
      <c r="AH311" t="s">
        <v>299</v>
      </c>
      <c r="AI311" t="s">
        <v>635</v>
      </c>
      <c r="AJ311">
        <v>7.80056081700271</v>
      </c>
      <c r="AK311" t="b">
        <v>1</v>
      </c>
    </row>
    <row r="312" spans="1:13">
      <c r="A312" s="26">
        <v>45482.2557986111</v>
      </c>
      <c r="B312">
        <v>0</v>
      </c>
      <c r="C312">
        <v>0</v>
      </c>
      <c r="D312" t="s">
        <v>479</v>
      </c>
      <c r="E312" s="21">
        <v>78</v>
      </c>
      <c r="F312" s="32">
        <v>45482.2556712963</v>
      </c>
      <c r="G312" t="s">
        <v>298</v>
      </c>
      <c r="H312">
        <v>4.411116</v>
      </c>
      <c r="I312">
        <v>-0.4693546</v>
      </c>
      <c r="J312">
        <v>220</v>
      </c>
      <c r="K312" t="s">
        <v>299</v>
      </c>
      <c r="L312" t="s">
        <v>636</v>
      </c>
      <c r="M312">
        <v>9.0829036205907</v>
      </c>
    </row>
    <row r="313" spans="1:37">
      <c r="A313" s="26">
        <v>45482.2557986111</v>
      </c>
      <c r="B313">
        <v>0</v>
      </c>
      <c r="C313">
        <v>0</v>
      </c>
      <c r="D313" t="s">
        <v>297</v>
      </c>
      <c r="E313" s="21">
        <v>78</v>
      </c>
      <c r="F313" s="32">
        <v>45482.2556712963</v>
      </c>
      <c r="G313" t="s">
        <v>298</v>
      </c>
      <c r="H313">
        <v>4.411116</v>
      </c>
      <c r="I313">
        <v>4.411116</v>
      </c>
      <c r="J313">
        <v>-0.4693546</v>
      </c>
      <c r="K313">
        <v>410.875</v>
      </c>
      <c r="L313">
        <v>417.9187</v>
      </c>
      <c r="M313">
        <v>421.25</v>
      </c>
      <c r="N313">
        <v>48000</v>
      </c>
      <c r="O313">
        <v>-1</v>
      </c>
      <c r="P313">
        <v>136963</v>
      </c>
      <c r="Q313">
        <v>48000</v>
      </c>
      <c r="R313">
        <v>0</v>
      </c>
      <c r="S313">
        <v>0.3811659</v>
      </c>
      <c r="T313">
        <v>-30.12855</v>
      </c>
      <c r="U313">
        <v>-87.58786</v>
      </c>
      <c r="V313">
        <v>-27.70726</v>
      </c>
      <c r="W313">
        <v>180.1525</v>
      </c>
      <c r="X313">
        <v>41.04158</v>
      </c>
      <c r="Y313">
        <v>0.3928571</v>
      </c>
      <c r="Z313">
        <v>-30.38323</v>
      </c>
      <c r="AA313">
        <v>-86.88013</v>
      </c>
      <c r="AB313">
        <v>-28.17661</v>
      </c>
      <c r="AC313">
        <v>108.4152</v>
      </c>
      <c r="AD313">
        <v>39.3023</v>
      </c>
      <c r="AE313">
        <v>38</v>
      </c>
      <c r="AF313">
        <v>24</v>
      </c>
      <c r="AG313">
        <v>220</v>
      </c>
      <c r="AH313" t="s">
        <v>299</v>
      </c>
      <c r="AI313" t="s">
        <v>636</v>
      </c>
      <c r="AJ313">
        <v>9.0829036205907</v>
      </c>
      <c r="AK313" t="b">
        <v>1</v>
      </c>
    </row>
    <row r="314" spans="1:13">
      <c r="A314" s="26">
        <v>45482.2559143519</v>
      </c>
      <c r="B314">
        <v>0</v>
      </c>
      <c r="C314">
        <v>0</v>
      </c>
      <c r="D314" t="s">
        <v>479</v>
      </c>
      <c r="E314" s="21">
        <v>79</v>
      </c>
      <c r="F314" s="32">
        <v>45482.255787037</v>
      </c>
      <c r="G314" t="s">
        <v>480</v>
      </c>
      <c r="H314">
        <v>4.433187</v>
      </c>
      <c r="I314">
        <v>-0.1415329</v>
      </c>
      <c r="J314">
        <v>220</v>
      </c>
      <c r="K314" t="s">
        <v>299</v>
      </c>
      <c r="L314" t="s">
        <v>637</v>
      </c>
      <c r="M314">
        <v>7.94604333012284</v>
      </c>
    </row>
    <row r="315" spans="1:37">
      <c r="A315" s="26">
        <v>45482.2559143519</v>
      </c>
      <c r="B315">
        <v>0</v>
      </c>
      <c r="C315">
        <v>0</v>
      </c>
      <c r="D315" t="s">
        <v>297</v>
      </c>
      <c r="E315" s="21">
        <v>79</v>
      </c>
      <c r="F315" s="32">
        <v>45482.255787037</v>
      </c>
      <c r="G315" t="s">
        <v>298</v>
      </c>
      <c r="H315">
        <v>4.433187</v>
      </c>
      <c r="I315">
        <v>4.433187</v>
      </c>
      <c r="J315">
        <v>-0.1415329</v>
      </c>
      <c r="K315">
        <v>275.0625</v>
      </c>
      <c r="L315">
        <v>300.8788</v>
      </c>
      <c r="M315">
        <v>325.1875</v>
      </c>
      <c r="N315">
        <v>48486.5</v>
      </c>
      <c r="O315">
        <v>-1</v>
      </c>
      <c r="P315">
        <v>136963</v>
      </c>
      <c r="Q315">
        <v>48000</v>
      </c>
      <c r="R315">
        <v>1</v>
      </c>
      <c r="S315">
        <v>0.3887641</v>
      </c>
      <c r="T315">
        <v>-30.36679</v>
      </c>
      <c r="U315">
        <v>-87.64368</v>
      </c>
      <c r="V315">
        <v>-28.03508</v>
      </c>
      <c r="W315">
        <v>291.4484</v>
      </c>
      <c r="X315">
        <v>40.90419</v>
      </c>
      <c r="Y315">
        <v>0.3928571</v>
      </c>
      <c r="Z315">
        <v>-30.38323</v>
      </c>
      <c r="AA315">
        <v>-86.88013</v>
      </c>
      <c r="AB315">
        <v>-28.17661</v>
      </c>
      <c r="AC315">
        <v>179.4493</v>
      </c>
      <c r="AD315">
        <v>39.3023</v>
      </c>
      <c r="AE315">
        <v>38</v>
      </c>
      <c r="AF315">
        <v>24</v>
      </c>
      <c r="AG315">
        <v>220</v>
      </c>
      <c r="AH315" t="s">
        <v>299</v>
      </c>
      <c r="AI315" t="s">
        <v>637</v>
      </c>
      <c r="AJ315">
        <v>7.94604333012284</v>
      </c>
      <c r="AK315" t="b">
        <v>1</v>
      </c>
    </row>
    <row r="316" spans="1:13">
      <c r="A316" s="26">
        <v>45482.2560300926</v>
      </c>
      <c r="B316">
        <v>0</v>
      </c>
      <c r="C316">
        <v>0</v>
      </c>
      <c r="D316" t="s">
        <v>479</v>
      </c>
      <c r="E316" s="21">
        <v>79</v>
      </c>
      <c r="F316" s="32">
        <v>45482.2559027778</v>
      </c>
      <c r="G316" t="s">
        <v>298</v>
      </c>
      <c r="H316">
        <v>4.342135</v>
      </c>
      <c r="I316">
        <v>-0.4096107</v>
      </c>
      <c r="J316">
        <v>220</v>
      </c>
      <c r="K316" t="s">
        <v>299</v>
      </c>
      <c r="L316" t="s">
        <v>638</v>
      </c>
      <c r="M316">
        <v>8.05553463211826</v>
      </c>
    </row>
    <row r="317" spans="1:37">
      <c r="A317" s="26">
        <v>45482.2560300926</v>
      </c>
      <c r="B317">
        <v>0</v>
      </c>
      <c r="C317">
        <v>0</v>
      </c>
      <c r="D317" t="s">
        <v>297</v>
      </c>
      <c r="E317" s="21">
        <v>79</v>
      </c>
      <c r="F317" s="32">
        <v>45482.2559027778</v>
      </c>
      <c r="G317" t="s">
        <v>298</v>
      </c>
      <c r="H317">
        <v>4.342135</v>
      </c>
      <c r="I317">
        <v>4.342135</v>
      </c>
      <c r="J317">
        <v>-0.4096107</v>
      </c>
      <c r="K317">
        <v>406.9375</v>
      </c>
      <c r="L317">
        <v>413.3413</v>
      </c>
      <c r="M317">
        <v>421.6042</v>
      </c>
      <c r="N317">
        <v>48000</v>
      </c>
      <c r="O317">
        <v>-1</v>
      </c>
      <c r="P317">
        <v>136963</v>
      </c>
      <c r="Q317">
        <v>48000</v>
      </c>
      <c r="R317">
        <v>0</v>
      </c>
      <c r="S317">
        <v>0.3887641</v>
      </c>
      <c r="T317">
        <v>-30.10548</v>
      </c>
      <c r="U317">
        <v>-85.94344</v>
      </c>
      <c r="V317">
        <v>-27.767</v>
      </c>
      <c r="W317">
        <v>291.5109</v>
      </c>
      <c r="X317">
        <v>40.93346</v>
      </c>
      <c r="Y317">
        <v>0.3928571</v>
      </c>
      <c r="Z317">
        <v>-30.38323</v>
      </c>
      <c r="AA317">
        <v>-86.88013</v>
      </c>
      <c r="AB317">
        <v>-28.17661</v>
      </c>
      <c r="AC317">
        <v>176.2018</v>
      </c>
      <c r="AD317">
        <v>39.3023</v>
      </c>
      <c r="AE317">
        <v>38</v>
      </c>
      <c r="AF317">
        <v>24</v>
      </c>
      <c r="AG317">
        <v>220</v>
      </c>
      <c r="AH317" t="s">
        <v>299</v>
      </c>
      <c r="AI317" t="s">
        <v>638</v>
      </c>
      <c r="AJ317">
        <v>8.05553463211826</v>
      </c>
      <c r="AK317" t="b">
        <v>1</v>
      </c>
    </row>
    <row r="318" spans="1:13">
      <c r="A318" s="26">
        <v>45482.2561458333</v>
      </c>
      <c r="B318">
        <v>0</v>
      </c>
      <c r="C318">
        <v>0</v>
      </c>
      <c r="D318" t="s">
        <v>479</v>
      </c>
      <c r="E318" s="21">
        <v>80</v>
      </c>
      <c r="F318" s="32">
        <v>45482.2560185185</v>
      </c>
      <c r="G318" t="s">
        <v>480</v>
      </c>
      <c r="H318">
        <v>4.403306</v>
      </c>
      <c r="I318">
        <v>-0.1420078</v>
      </c>
      <c r="J318">
        <v>220</v>
      </c>
      <c r="K318" t="s">
        <v>299</v>
      </c>
      <c r="L318" t="s">
        <v>639</v>
      </c>
      <c r="M318">
        <v>8.96399794387082</v>
      </c>
    </row>
    <row r="319" spans="1:37">
      <c r="A319" s="26">
        <v>45482.2561458333</v>
      </c>
      <c r="B319">
        <v>0</v>
      </c>
      <c r="C319">
        <v>0</v>
      </c>
      <c r="D319" t="s">
        <v>297</v>
      </c>
      <c r="E319" s="21">
        <v>80</v>
      </c>
      <c r="F319" s="32">
        <v>45482.2560185185</v>
      </c>
      <c r="G319" t="s">
        <v>298</v>
      </c>
      <c r="H319">
        <v>4.403306</v>
      </c>
      <c r="I319">
        <v>4.403306</v>
      </c>
      <c r="J319">
        <v>-0.1420078</v>
      </c>
      <c r="K319">
        <v>322.4792</v>
      </c>
      <c r="L319">
        <v>347.5693</v>
      </c>
      <c r="M319">
        <v>373.8125</v>
      </c>
      <c r="N319">
        <v>48533.45</v>
      </c>
      <c r="O319">
        <v>-1</v>
      </c>
      <c r="P319">
        <v>136963</v>
      </c>
      <c r="Q319">
        <v>48000</v>
      </c>
      <c r="R319">
        <v>1</v>
      </c>
      <c r="S319">
        <v>0.3887641</v>
      </c>
      <c r="T319">
        <v>-30.36242</v>
      </c>
      <c r="U319">
        <v>-86.20871</v>
      </c>
      <c r="V319">
        <v>-28.03461</v>
      </c>
      <c r="W319">
        <v>291.7697</v>
      </c>
      <c r="X319">
        <v>41.32203</v>
      </c>
      <c r="Y319">
        <v>0.3928571</v>
      </c>
      <c r="Z319">
        <v>-30.38323</v>
      </c>
      <c r="AA319">
        <v>-86.88013</v>
      </c>
      <c r="AB319">
        <v>-28.17661</v>
      </c>
      <c r="AC319">
        <v>176.8992</v>
      </c>
      <c r="AD319">
        <v>39.3023</v>
      </c>
      <c r="AE319">
        <v>38</v>
      </c>
      <c r="AF319">
        <v>24</v>
      </c>
      <c r="AG319">
        <v>220</v>
      </c>
      <c r="AH319" t="s">
        <v>299</v>
      </c>
      <c r="AI319" t="s">
        <v>639</v>
      </c>
      <c r="AJ319">
        <v>8.96399794387082</v>
      </c>
      <c r="AK319" t="b">
        <v>1</v>
      </c>
    </row>
    <row r="320" spans="1:13">
      <c r="A320" s="26">
        <v>45482.2562615741</v>
      </c>
      <c r="B320">
        <v>0</v>
      </c>
      <c r="C320">
        <v>0</v>
      </c>
      <c r="D320" t="s">
        <v>479</v>
      </c>
      <c r="E320" s="21">
        <v>80</v>
      </c>
      <c r="F320" s="32">
        <v>45482.2561342593</v>
      </c>
      <c r="G320" t="s">
        <v>298</v>
      </c>
      <c r="H320">
        <v>4.44661</v>
      </c>
      <c r="I320">
        <v>-0.5179882</v>
      </c>
      <c r="J320">
        <v>220</v>
      </c>
      <c r="K320" t="s">
        <v>299</v>
      </c>
      <c r="L320" t="s">
        <v>640</v>
      </c>
      <c r="M320">
        <v>8.61185786145779</v>
      </c>
    </row>
    <row r="321" spans="1:37">
      <c r="A321" s="26">
        <v>45482.2562615741</v>
      </c>
      <c r="B321">
        <v>0</v>
      </c>
      <c r="C321">
        <v>0</v>
      </c>
      <c r="D321" t="s">
        <v>297</v>
      </c>
      <c r="E321" s="21">
        <v>80</v>
      </c>
      <c r="F321" s="32">
        <v>45482.2561342593</v>
      </c>
      <c r="G321" t="s">
        <v>298</v>
      </c>
      <c r="H321">
        <v>4.44661</v>
      </c>
      <c r="I321">
        <v>4.44661</v>
      </c>
      <c r="J321">
        <v>-0.5179882</v>
      </c>
      <c r="K321">
        <v>383.5208</v>
      </c>
      <c r="L321">
        <v>417.3972</v>
      </c>
      <c r="M321">
        <v>454.0625</v>
      </c>
      <c r="N321">
        <v>48716.78</v>
      </c>
      <c r="O321">
        <v>-1</v>
      </c>
      <c r="P321">
        <v>136963</v>
      </c>
      <c r="Q321">
        <v>48000</v>
      </c>
      <c r="R321">
        <v>1</v>
      </c>
      <c r="S321">
        <v>0.3811659</v>
      </c>
      <c r="T321">
        <v>-30.08254</v>
      </c>
      <c r="U321">
        <v>-92.30744</v>
      </c>
      <c r="V321">
        <v>-27.65863</v>
      </c>
      <c r="W321">
        <v>292.5934</v>
      </c>
      <c r="X321">
        <v>41.21718</v>
      </c>
      <c r="Y321">
        <v>0.3928571</v>
      </c>
      <c r="Z321">
        <v>-30.38323</v>
      </c>
      <c r="AA321">
        <v>-86.88013</v>
      </c>
      <c r="AB321">
        <v>-28.17661</v>
      </c>
      <c r="AC321">
        <v>180.068</v>
      </c>
      <c r="AD321">
        <v>39.3023</v>
      </c>
      <c r="AE321">
        <v>38</v>
      </c>
      <c r="AF321">
        <v>24</v>
      </c>
      <c r="AG321">
        <v>220</v>
      </c>
      <c r="AH321" t="s">
        <v>299</v>
      </c>
      <c r="AI321" t="s">
        <v>640</v>
      </c>
      <c r="AJ321">
        <v>8.61185786145779</v>
      </c>
      <c r="AK321" t="b">
        <v>1</v>
      </c>
    </row>
    <row r="322" spans="1:13">
      <c r="A322" s="26">
        <v>45482.2563773148</v>
      </c>
      <c r="B322">
        <v>0</v>
      </c>
      <c r="C322">
        <v>0</v>
      </c>
      <c r="D322" t="s">
        <v>479</v>
      </c>
      <c r="E322" s="21">
        <v>81</v>
      </c>
      <c r="F322" s="32">
        <v>45482.25625</v>
      </c>
      <c r="G322" t="s">
        <v>480</v>
      </c>
      <c r="H322">
        <v>4.501111</v>
      </c>
      <c r="I322">
        <v>-0.1582165</v>
      </c>
      <c r="J322">
        <v>220</v>
      </c>
      <c r="K322" t="s">
        <v>299</v>
      </c>
      <c r="L322" t="s">
        <v>641</v>
      </c>
      <c r="M322">
        <v>8.17832266667661</v>
      </c>
    </row>
    <row r="323" spans="1:37">
      <c r="A323" s="26">
        <v>45482.2563773148</v>
      </c>
      <c r="B323">
        <v>0</v>
      </c>
      <c r="C323">
        <v>0</v>
      </c>
      <c r="D323" t="s">
        <v>297</v>
      </c>
      <c r="E323" s="21">
        <v>81</v>
      </c>
      <c r="F323" s="32">
        <v>45482.25625</v>
      </c>
      <c r="G323" t="s">
        <v>298</v>
      </c>
      <c r="H323">
        <v>4.501111</v>
      </c>
      <c r="I323">
        <v>4.501111</v>
      </c>
      <c r="J323">
        <v>-0.1582165</v>
      </c>
      <c r="K323">
        <v>316.4792</v>
      </c>
      <c r="L323">
        <v>340.6697</v>
      </c>
      <c r="M323">
        <v>364.3125</v>
      </c>
      <c r="N323">
        <v>47537.84</v>
      </c>
      <c r="O323">
        <v>-1</v>
      </c>
      <c r="P323">
        <v>136963</v>
      </c>
      <c r="Q323">
        <v>48000</v>
      </c>
      <c r="R323">
        <v>1</v>
      </c>
      <c r="S323">
        <v>0.3887641</v>
      </c>
      <c r="T323">
        <v>-30.36072</v>
      </c>
      <c r="U323">
        <v>-88.79432</v>
      </c>
      <c r="V323">
        <v>-28.0184</v>
      </c>
      <c r="W323">
        <v>291.675</v>
      </c>
      <c r="X323">
        <v>40.98294</v>
      </c>
      <c r="Y323">
        <v>0.3928571</v>
      </c>
      <c r="Z323">
        <v>-30.38323</v>
      </c>
      <c r="AA323">
        <v>-86.88013</v>
      </c>
      <c r="AB323">
        <v>-28.17661</v>
      </c>
      <c r="AC323">
        <v>291.8008</v>
      </c>
      <c r="AD323">
        <v>39.3023</v>
      </c>
      <c r="AE323">
        <v>38</v>
      </c>
      <c r="AF323">
        <v>24</v>
      </c>
      <c r="AG323">
        <v>220</v>
      </c>
      <c r="AH323" t="s">
        <v>299</v>
      </c>
      <c r="AI323" t="s">
        <v>641</v>
      </c>
      <c r="AJ323">
        <v>8.17832266667661</v>
      </c>
      <c r="AK323" t="b">
        <v>1</v>
      </c>
    </row>
    <row r="324" spans="1:13">
      <c r="A324" s="26">
        <v>45482.2564930556</v>
      </c>
      <c r="B324">
        <v>0</v>
      </c>
      <c r="C324">
        <v>0</v>
      </c>
      <c r="D324" t="s">
        <v>479</v>
      </c>
      <c r="E324" s="21">
        <v>81</v>
      </c>
      <c r="F324" s="32">
        <v>45482.2563657407</v>
      </c>
      <c r="G324" t="s">
        <v>298</v>
      </c>
      <c r="H324">
        <v>4.418432</v>
      </c>
      <c r="I324">
        <v>-0.5234432</v>
      </c>
      <c r="J324">
        <v>220</v>
      </c>
      <c r="K324" t="s">
        <v>299</v>
      </c>
      <c r="L324" t="s">
        <v>642</v>
      </c>
      <c r="M324">
        <v>8.4090219515116</v>
      </c>
    </row>
    <row r="325" spans="1:37">
      <c r="A325" s="26">
        <v>45482.2564930556</v>
      </c>
      <c r="B325">
        <v>0</v>
      </c>
      <c r="C325">
        <v>0</v>
      </c>
      <c r="D325" t="s">
        <v>297</v>
      </c>
      <c r="E325" s="21">
        <v>81</v>
      </c>
      <c r="F325" s="32">
        <v>45482.2563657407</v>
      </c>
      <c r="G325" t="s">
        <v>298</v>
      </c>
      <c r="H325">
        <v>4.418432</v>
      </c>
      <c r="I325">
        <v>4.418432</v>
      </c>
      <c r="J325">
        <v>-0.5234432</v>
      </c>
      <c r="K325">
        <v>387.5833</v>
      </c>
      <c r="L325">
        <v>411.5696</v>
      </c>
      <c r="M325">
        <v>439.2917</v>
      </c>
      <c r="N325">
        <v>48495.25</v>
      </c>
      <c r="O325">
        <v>-1</v>
      </c>
      <c r="P325">
        <v>136963</v>
      </c>
      <c r="Q325">
        <v>48000</v>
      </c>
      <c r="R325">
        <v>1</v>
      </c>
      <c r="S325">
        <v>0.3820225</v>
      </c>
      <c r="T325">
        <v>-30.06949</v>
      </c>
      <c r="U325">
        <v>-86.11893</v>
      </c>
      <c r="V325">
        <v>-27.65317</v>
      </c>
      <c r="W325">
        <v>290.7959</v>
      </c>
      <c r="X325">
        <v>41.31303</v>
      </c>
      <c r="Y325">
        <v>0.3928571</v>
      </c>
      <c r="Z325">
        <v>-30.38323</v>
      </c>
      <c r="AA325">
        <v>-86.88013</v>
      </c>
      <c r="AB325">
        <v>-28.17661</v>
      </c>
      <c r="AC325">
        <v>174.1184</v>
      </c>
      <c r="AD325">
        <v>39.3023</v>
      </c>
      <c r="AE325">
        <v>38</v>
      </c>
      <c r="AF325">
        <v>24</v>
      </c>
      <c r="AG325">
        <v>220</v>
      </c>
      <c r="AH325" t="s">
        <v>299</v>
      </c>
      <c r="AI325" t="s">
        <v>642</v>
      </c>
      <c r="AJ325">
        <v>8.4090219515116</v>
      </c>
      <c r="AK325" t="b">
        <v>1</v>
      </c>
    </row>
    <row r="326" spans="1:13">
      <c r="A326" s="26">
        <v>45482.2566087963</v>
      </c>
      <c r="B326">
        <v>0</v>
      </c>
      <c r="C326">
        <v>0</v>
      </c>
      <c r="D326" t="s">
        <v>479</v>
      </c>
      <c r="E326" s="21">
        <v>82</v>
      </c>
      <c r="F326" s="32">
        <v>45482.2564814815</v>
      </c>
      <c r="G326" t="s">
        <v>480</v>
      </c>
      <c r="H326">
        <v>4.520632</v>
      </c>
      <c r="I326">
        <v>-0.1925068</v>
      </c>
      <c r="J326">
        <v>220</v>
      </c>
      <c r="K326" t="s">
        <v>299</v>
      </c>
      <c r="L326" t="s">
        <v>643</v>
      </c>
      <c r="M326">
        <v>8.22398166387502</v>
      </c>
    </row>
    <row r="327" spans="1:37">
      <c r="A327" s="26">
        <v>45482.2566087963</v>
      </c>
      <c r="B327">
        <v>0</v>
      </c>
      <c r="C327">
        <v>0</v>
      </c>
      <c r="D327" t="s">
        <v>297</v>
      </c>
      <c r="E327" s="21">
        <v>82</v>
      </c>
      <c r="F327" s="32">
        <v>45482.2564814815</v>
      </c>
      <c r="G327" t="s">
        <v>298</v>
      </c>
      <c r="H327">
        <v>4.520632</v>
      </c>
      <c r="I327">
        <v>4.520632</v>
      </c>
      <c r="J327">
        <v>-0.1925068</v>
      </c>
      <c r="K327">
        <v>313.4167</v>
      </c>
      <c r="L327">
        <v>337.2344</v>
      </c>
      <c r="M327">
        <v>362.9792</v>
      </c>
      <c r="N327">
        <v>48486.38</v>
      </c>
      <c r="O327">
        <v>-1</v>
      </c>
      <c r="P327">
        <v>136963</v>
      </c>
      <c r="Q327">
        <v>48000</v>
      </c>
      <c r="R327">
        <v>1</v>
      </c>
      <c r="S327">
        <v>0.3856502</v>
      </c>
      <c r="T327">
        <v>-30.34904</v>
      </c>
      <c r="U327">
        <v>-94.09791</v>
      </c>
      <c r="V327">
        <v>-27.98411</v>
      </c>
      <c r="W327">
        <v>292.1278</v>
      </c>
      <c r="X327">
        <v>41.09648</v>
      </c>
      <c r="Y327">
        <v>0.3928571</v>
      </c>
      <c r="Z327">
        <v>-30.38323</v>
      </c>
      <c r="AA327">
        <v>-86.88013</v>
      </c>
      <c r="AB327">
        <v>-28.17661</v>
      </c>
      <c r="AC327">
        <v>178.3601</v>
      </c>
      <c r="AD327">
        <v>39.3023</v>
      </c>
      <c r="AE327">
        <v>38</v>
      </c>
      <c r="AF327">
        <v>24</v>
      </c>
      <c r="AG327">
        <v>220</v>
      </c>
      <c r="AH327" t="s">
        <v>299</v>
      </c>
      <c r="AI327" t="s">
        <v>643</v>
      </c>
      <c r="AJ327">
        <v>8.22398166387502</v>
      </c>
      <c r="AK327" t="b">
        <v>1</v>
      </c>
    </row>
    <row r="328" spans="1:13">
      <c r="A328" s="26">
        <v>45482.256724537</v>
      </c>
      <c r="B328">
        <v>0</v>
      </c>
      <c r="C328">
        <v>0</v>
      </c>
      <c r="D328" t="s">
        <v>479</v>
      </c>
      <c r="E328" s="21">
        <v>82</v>
      </c>
      <c r="F328" s="32">
        <v>45482.2565972222</v>
      </c>
      <c r="G328" t="s">
        <v>298</v>
      </c>
      <c r="H328">
        <v>1.007445</v>
      </c>
      <c r="I328">
        <v>-0.5236778</v>
      </c>
      <c r="J328">
        <v>220</v>
      </c>
      <c r="K328" t="s">
        <v>644</v>
      </c>
      <c r="L328" t="s">
        <v>645</v>
      </c>
      <c r="M328">
        <v>2.74961900199471</v>
      </c>
    </row>
    <row r="329" spans="1:37">
      <c r="A329" s="26">
        <v>45482.256724537</v>
      </c>
      <c r="B329">
        <v>0</v>
      </c>
      <c r="C329">
        <v>0</v>
      </c>
      <c r="D329" t="s">
        <v>297</v>
      </c>
      <c r="E329" s="21">
        <v>82</v>
      </c>
      <c r="F329" s="32">
        <v>45482.2565972222</v>
      </c>
      <c r="G329" t="s">
        <v>298</v>
      </c>
      <c r="H329">
        <v>1.007445</v>
      </c>
      <c r="I329">
        <v>1.007445</v>
      </c>
      <c r="J329">
        <v>-0.5236778</v>
      </c>
      <c r="K329">
        <v>428.625</v>
      </c>
      <c r="L329">
        <v>457.9212</v>
      </c>
      <c r="M329">
        <v>481.875</v>
      </c>
      <c r="N329">
        <v>47177.57</v>
      </c>
      <c r="O329">
        <v>-1</v>
      </c>
      <c r="P329">
        <v>136963</v>
      </c>
      <c r="Q329">
        <v>48000</v>
      </c>
      <c r="R329">
        <v>1</v>
      </c>
      <c r="S329">
        <v>0.141573</v>
      </c>
      <c r="T329">
        <v>-34.64952</v>
      </c>
      <c r="U329">
        <v>-94.39832</v>
      </c>
      <c r="V329">
        <v>-27.65294</v>
      </c>
      <c r="W329">
        <v>292.0113</v>
      </c>
      <c r="X329">
        <v>43.50431</v>
      </c>
      <c r="Y329">
        <v>0.3928571</v>
      </c>
      <c r="Z329">
        <v>-30.38323</v>
      </c>
      <c r="AA329">
        <v>-86.88013</v>
      </c>
      <c r="AB329">
        <v>-28.17661</v>
      </c>
      <c r="AC329">
        <v>176.2157</v>
      </c>
      <c r="AD329">
        <v>39.3023</v>
      </c>
      <c r="AE329">
        <v>38</v>
      </c>
      <c r="AF329">
        <v>24</v>
      </c>
      <c r="AG329">
        <v>220</v>
      </c>
      <c r="AH329" t="s">
        <v>644</v>
      </c>
      <c r="AI329" t="s">
        <v>645</v>
      </c>
      <c r="AJ329">
        <v>2.74961900199471</v>
      </c>
      <c r="AK329" t="b">
        <v>1</v>
      </c>
    </row>
    <row r="330" spans="1:13">
      <c r="A330" s="26">
        <v>45482.2568402778</v>
      </c>
      <c r="B330">
        <v>0</v>
      </c>
      <c r="C330">
        <v>0</v>
      </c>
      <c r="D330" t="s">
        <v>479</v>
      </c>
      <c r="E330" s="21">
        <v>83</v>
      </c>
      <c r="F330" s="32">
        <v>45482.256712963</v>
      </c>
      <c r="G330" t="s">
        <v>480</v>
      </c>
      <c r="H330">
        <v>1.250876</v>
      </c>
      <c r="I330">
        <v>0.266716</v>
      </c>
      <c r="J330">
        <v>220</v>
      </c>
      <c r="K330" t="s">
        <v>299</v>
      </c>
      <c r="L330" t="s">
        <v>646</v>
      </c>
      <c r="M330">
        <v>10.4747397491976</v>
      </c>
    </row>
    <row r="331" spans="1:37">
      <c r="A331" s="26">
        <v>45482.2568402778</v>
      </c>
      <c r="B331">
        <v>0</v>
      </c>
      <c r="C331">
        <v>0</v>
      </c>
      <c r="D331" t="s">
        <v>297</v>
      </c>
      <c r="E331" s="21">
        <v>83</v>
      </c>
      <c r="F331" s="32">
        <v>45482.256712963</v>
      </c>
      <c r="G331" t="s">
        <v>298</v>
      </c>
      <c r="H331">
        <v>1.250876</v>
      </c>
      <c r="I331">
        <v>1.250876</v>
      </c>
      <c r="J331">
        <v>0.266716</v>
      </c>
      <c r="K331">
        <v>311.2708</v>
      </c>
      <c r="L331">
        <v>389.4635</v>
      </c>
      <c r="M331">
        <v>481.625</v>
      </c>
      <c r="N331">
        <v>48000</v>
      </c>
      <c r="O331">
        <v>-1</v>
      </c>
      <c r="P331">
        <v>136963</v>
      </c>
      <c r="Q331">
        <v>48000</v>
      </c>
      <c r="R331">
        <v>0</v>
      </c>
      <c r="S331">
        <v>0.3617977</v>
      </c>
      <c r="T331">
        <v>-31.09968</v>
      </c>
      <c r="U331">
        <v>-87.31279</v>
      </c>
      <c r="V331">
        <v>-28.44333</v>
      </c>
      <c r="W331">
        <v>180.775</v>
      </c>
      <c r="X331">
        <v>40.71353</v>
      </c>
      <c r="Y331">
        <v>0.3928571</v>
      </c>
      <c r="Z331">
        <v>-30.38323</v>
      </c>
      <c r="AA331">
        <v>-86.88013</v>
      </c>
      <c r="AB331">
        <v>-28.17661</v>
      </c>
      <c r="AC331">
        <v>177.2755</v>
      </c>
      <c r="AD331">
        <v>39.3023</v>
      </c>
      <c r="AE331">
        <v>38</v>
      </c>
      <c r="AF331">
        <v>24</v>
      </c>
      <c r="AG331">
        <v>220</v>
      </c>
      <c r="AH331" t="s">
        <v>299</v>
      </c>
      <c r="AI331" t="s">
        <v>646</v>
      </c>
      <c r="AJ331">
        <v>10.4747397491976</v>
      </c>
      <c r="AK331" t="b">
        <v>1</v>
      </c>
    </row>
    <row r="332" spans="1:13">
      <c r="A332" s="26">
        <v>45482.2569560185</v>
      </c>
      <c r="B332">
        <v>0</v>
      </c>
      <c r="C332">
        <v>0</v>
      </c>
      <c r="D332" t="s">
        <v>479</v>
      </c>
      <c r="E332" s="21">
        <v>83</v>
      </c>
      <c r="F332" s="32">
        <v>45482.2568287037</v>
      </c>
      <c r="G332" t="s">
        <v>298</v>
      </c>
      <c r="H332">
        <v>1.007445</v>
      </c>
      <c r="I332">
        <v>0.9539604</v>
      </c>
      <c r="J332">
        <v>220</v>
      </c>
      <c r="K332" t="s">
        <v>644</v>
      </c>
      <c r="L332" t="s">
        <v>647</v>
      </c>
      <c r="M332">
        <v>1.00053474867449</v>
      </c>
    </row>
    <row r="333" spans="1:37">
      <c r="A333" s="26">
        <v>45482.2569560185</v>
      </c>
      <c r="B333">
        <v>0</v>
      </c>
      <c r="C333">
        <v>0</v>
      </c>
      <c r="D333" t="s">
        <v>297</v>
      </c>
      <c r="E333" s="21">
        <v>83</v>
      </c>
      <c r="F333" s="32">
        <v>45482.2568287037</v>
      </c>
      <c r="G333" t="s">
        <v>298</v>
      </c>
      <c r="H333">
        <v>1.007445</v>
      </c>
      <c r="I333">
        <v>1.007445</v>
      </c>
      <c r="J333">
        <v>0.9539604</v>
      </c>
      <c r="K333">
        <v>348.1875</v>
      </c>
      <c r="L333">
        <v>379.8762</v>
      </c>
      <c r="M333">
        <v>406.6302</v>
      </c>
      <c r="N333">
        <v>48004.38</v>
      </c>
      <c r="O333">
        <v>-1</v>
      </c>
      <c r="P333">
        <v>136963</v>
      </c>
      <c r="Q333">
        <v>48000</v>
      </c>
      <c r="R333">
        <v>1</v>
      </c>
      <c r="S333">
        <v>0.14</v>
      </c>
      <c r="T333">
        <v>-34.95448</v>
      </c>
      <c r="U333">
        <v>-85.62991</v>
      </c>
      <c r="V333">
        <v>-29.13058</v>
      </c>
      <c r="W333">
        <v>122.6258</v>
      </c>
      <c r="X333">
        <v>39.856</v>
      </c>
      <c r="Y333">
        <v>0.3928571</v>
      </c>
      <c r="Z333">
        <v>-30.38323</v>
      </c>
      <c r="AA333">
        <v>-86.88013</v>
      </c>
      <c r="AB333">
        <v>-28.17661</v>
      </c>
      <c r="AC333">
        <v>176.323</v>
      </c>
      <c r="AD333">
        <v>39.3023</v>
      </c>
      <c r="AE333">
        <v>38</v>
      </c>
      <c r="AF333">
        <v>24</v>
      </c>
      <c r="AG333">
        <v>220</v>
      </c>
      <c r="AH333" t="s">
        <v>644</v>
      </c>
      <c r="AI333" t="s">
        <v>647</v>
      </c>
      <c r="AJ333">
        <v>1.00053474867449</v>
      </c>
      <c r="AK333" t="b">
        <v>1</v>
      </c>
    </row>
    <row r="334" spans="1:13">
      <c r="A334" s="26">
        <v>45482.2570717593</v>
      </c>
      <c r="B334">
        <v>0</v>
      </c>
      <c r="C334">
        <v>0</v>
      </c>
      <c r="D334" t="s">
        <v>479</v>
      </c>
      <c r="E334" s="21">
        <v>84</v>
      </c>
      <c r="F334" s="32">
        <v>45482.2569444444</v>
      </c>
      <c r="G334" t="s">
        <v>480</v>
      </c>
      <c r="H334">
        <v>3.199351</v>
      </c>
      <c r="I334">
        <v>0.3118916</v>
      </c>
      <c r="J334">
        <v>220</v>
      </c>
      <c r="K334" t="s">
        <v>299</v>
      </c>
      <c r="L334" t="s">
        <v>648</v>
      </c>
      <c r="M334">
        <v>5.52341532938495</v>
      </c>
    </row>
    <row r="335" spans="1:37">
      <c r="A335" s="26">
        <v>45482.2570717593</v>
      </c>
      <c r="B335">
        <v>0</v>
      </c>
      <c r="C335">
        <v>0</v>
      </c>
      <c r="D335" t="s">
        <v>297</v>
      </c>
      <c r="E335" s="21">
        <v>84</v>
      </c>
      <c r="F335" s="32">
        <v>45482.2569444444</v>
      </c>
      <c r="G335" t="s">
        <v>298</v>
      </c>
      <c r="H335">
        <v>3.199351</v>
      </c>
      <c r="I335">
        <v>3.199351</v>
      </c>
      <c r="J335">
        <v>0.3118916</v>
      </c>
      <c r="K335">
        <v>302.1458</v>
      </c>
      <c r="L335">
        <v>379.5266</v>
      </c>
      <c r="M335">
        <v>590.3542</v>
      </c>
      <c r="N335">
        <v>48000</v>
      </c>
      <c r="O335">
        <v>-1</v>
      </c>
      <c r="P335">
        <v>136963</v>
      </c>
      <c r="Q335">
        <v>48000</v>
      </c>
      <c r="R335">
        <v>0</v>
      </c>
      <c r="S335">
        <v>0.4170403</v>
      </c>
      <c r="T335">
        <v>-30.33025</v>
      </c>
      <c r="U335">
        <v>-82.13379</v>
      </c>
      <c r="V335">
        <v>-28.48851</v>
      </c>
      <c r="W335">
        <v>178.3201</v>
      </c>
      <c r="X335">
        <v>41.0758</v>
      </c>
      <c r="Y335">
        <v>0.3928571</v>
      </c>
      <c r="Z335">
        <v>-30.38323</v>
      </c>
      <c r="AA335">
        <v>-86.88013</v>
      </c>
      <c r="AB335">
        <v>-28.17661</v>
      </c>
      <c r="AC335">
        <v>289.4421</v>
      </c>
      <c r="AD335">
        <v>39.3023</v>
      </c>
      <c r="AE335">
        <v>38</v>
      </c>
      <c r="AF335">
        <v>24</v>
      </c>
      <c r="AG335">
        <v>220</v>
      </c>
      <c r="AH335" t="s">
        <v>299</v>
      </c>
      <c r="AI335" t="s">
        <v>648</v>
      </c>
      <c r="AJ335">
        <v>5.52341532938495</v>
      </c>
      <c r="AK335" t="b">
        <v>1</v>
      </c>
    </row>
    <row r="336" spans="1:13">
      <c r="A336" s="26">
        <v>45482.2571875</v>
      </c>
      <c r="B336">
        <v>0</v>
      </c>
      <c r="C336">
        <v>0</v>
      </c>
      <c r="D336" t="s">
        <v>479</v>
      </c>
      <c r="E336" s="21">
        <v>84</v>
      </c>
      <c r="F336" s="32">
        <v>45482.2570601852</v>
      </c>
      <c r="G336" t="s">
        <v>298</v>
      </c>
      <c r="H336">
        <v>3.955575</v>
      </c>
      <c r="I336">
        <v>-0.3571815</v>
      </c>
      <c r="J336">
        <v>220</v>
      </c>
      <c r="K336" t="s">
        <v>299</v>
      </c>
      <c r="L336" t="s">
        <v>649</v>
      </c>
      <c r="M336">
        <v>5.81537414444561</v>
      </c>
    </row>
    <row r="337" spans="1:37">
      <c r="A337" s="26">
        <v>45482.2571875</v>
      </c>
      <c r="B337">
        <v>0</v>
      </c>
      <c r="C337">
        <v>0</v>
      </c>
      <c r="D337" t="s">
        <v>297</v>
      </c>
      <c r="E337" s="21">
        <v>84</v>
      </c>
      <c r="F337" s="32">
        <v>45482.2570601852</v>
      </c>
      <c r="G337" t="s">
        <v>298</v>
      </c>
      <c r="H337">
        <v>3.955575</v>
      </c>
      <c r="I337">
        <v>3.955575</v>
      </c>
      <c r="J337">
        <v>-0.3571815</v>
      </c>
      <c r="K337">
        <v>444.875</v>
      </c>
      <c r="L337">
        <v>463.9331</v>
      </c>
      <c r="M337">
        <v>486.4375</v>
      </c>
      <c r="N337">
        <v>48407.08</v>
      </c>
      <c r="O337">
        <v>-1</v>
      </c>
      <c r="P337">
        <v>136963</v>
      </c>
      <c r="Q337">
        <v>48000</v>
      </c>
      <c r="R337">
        <v>1</v>
      </c>
      <c r="S337">
        <v>0.3887641</v>
      </c>
      <c r="T337">
        <v>-30.13176</v>
      </c>
      <c r="U337">
        <v>-84.47038</v>
      </c>
      <c r="V337">
        <v>-27.81943</v>
      </c>
      <c r="W337">
        <v>291.1589</v>
      </c>
      <c r="X337">
        <v>40.95144</v>
      </c>
      <c r="Y337">
        <v>0.3928571</v>
      </c>
      <c r="Z337">
        <v>-30.38323</v>
      </c>
      <c r="AA337">
        <v>-86.88013</v>
      </c>
      <c r="AB337">
        <v>-28.17661</v>
      </c>
      <c r="AC337">
        <v>291.9776</v>
      </c>
      <c r="AD337">
        <v>39.3023</v>
      </c>
      <c r="AE337">
        <v>38</v>
      </c>
      <c r="AF337">
        <v>24</v>
      </c>
      <c r="AG337">
        <v>220</v>
      </c>
      <c r="AH337" t="s">
        <v>299</v>
      </c>
      <c r="AI337" t="s">
        <v>649</v>
      </c>
      <c r="AJ337">
        <v>5.81537414444561</v>
      </c>
      <c r="AK337" t="b">
        <v>1</v>
      </c>
    </row>
    <row r="338" spans="1:13">
      <c r="A338" s="26">
        <v>45482.2573032407</v>
      </c>
      <c r="B338">
        <v>0</v>
      </c>
      <c r="C338">
        <v>0</v>
      </c>
      <c r="D338" t="s">
        <v>479</v>
      </c>
      <c r="E338" s="21">
        <v>85</v>
      </c>
      <c r="F338" s="32">
        <v>45482.2571759259</v>
      </c>
      <c r="G338" t="s">
        <v>480</v>
      </c>
      <c r="H338">
        <v>4.080805</v>
      </c>
      <c r="I338">
        <v>-0.02934074</v>
      </c>
      <c r="J338">
        <v>220</v>
      </c>
      <c r="K338" t="s">
        <v>299</v>
      </c>
      <c r="L338" t="s">
        <v>650</v>
      </c>
      <c r="M338">
        <v>8.1941539448128</v>
      </c>
    </row>
    <row r="339" spans="1:37">
      <c r="A339" s="26">
        <v>45482.2573032407</v>
      </c>
      <c r="B339">
        <v>0</v>
      </c>
      <c r="C339">
        <v>0</v>
      </c>
      <c r="D339" t="s">
        <v>297</v>
      </c>
      <c r="E339" s="21">
        <v>85</v>
      </c>
      <c r="F339" s="32">
        <v>45482.2571759259</v>
      </c>
      <c r="G339" t="s">
        <v>298</v>
      </c>
      <c r="H339">
        <v>4.080805</v>
      </c>
      <c r="I339">
        <v>4.080805</v>
      </c>
      <c r="J339">
        <v>-0.02934074</v>
      </c>
      <c r="K339">
        <v>296.1042</v>
      </c>
      <c r="L339">
        <v>324.142</v>
      </c>
      <c r="M339">
        <v>438.625</v>
      </c>
      <c r="N339">
        <v>48370.8</v>
      </c>
      <c r="O339">
        <v>-1</v>
      </c>
      <c r="P339">
        <v>136963</v>
      </c>
      <c r="Q339">
        <v>48000</v>
      </c>
      <c r="R339">
        <v>1</v>
      </c>
      <c r="S339">
        <v>0.4013453</v>
      </c>
      <c r="T339">
        <v>-30.31916</v>
      </c>
      <c r="U339">
        <v>-86.38553</v>
      </c>
      <c r="V339">
        <v>-28.14727</v>
      </c>
      <c r="W339">
        <v>292.4704</v>
      </c>
      <c r="X339">
        <v>40.9664</v>
      </c>
      <c r="Y339">
        <v>0.3928571</v>
      </c>
      <c r="Z339">
        <v>-30.38323</v>
      </c>
      <c r="AA339">
        <v>-86.88013</v>
      </c>
      <c r="AB339">
        <v>-28.17661</v>
      </c>
      <c r="AC339">
        <v>179.1942</v>
      </c>
      <c r="AD339">
        <v>39.3023</v>
      </c>
      <c r="AE339">
        <v>38</v>
      </c>
      <c r="AF339">
        <v>24</v>
      </c>
      <c r="AG339">
        <v>220</v>
      </c>
      <c r="AH339" t="s">
        <v>299</v>
      </c>
      <c r="AI339" t="s">
        <v>650</v>
      </c>
      <c r="AJ339">
        <v>8.1941539448128</v>
      </c>
      <c r="AK339" t="b">
        <v>1</v>
      </c>
    </row>
    <row r="340" spans="1:13">
      <c r="A340" s="26">
        <v>45482.2574189815</v>
      </c>
      <c r="B340">
        <v>0</v>
      </c>
      <c r="C340">
        <v>0</v>
      </c>
      <c r="D340" t="s">
        <v>479</v>
      </c>
      <c r="E340" s="21">
        <v>85</v>
      </c>
      <c r="F340" s="32">
        <v>45482.2572916667</v>
      </c>
      <c r="G340" t="s">
        <v>298</v>
      </c>
      <c r="H340">
        <v>4.535233</v>
      </c>
      <c r="I340">
        <v>-0.367363</v>
      </c>
      <c r="J340">
        <v>220</v>
      </c>
      <c r="K340" t="s">
        <v>299</v>
      </c>
      <c r="L340" t="s">
        <v>651</v>
      </c>
      <c r="M340">
        <v>8.56405146038154</v>
      </c>
    </row>
    <row r="341" spans="1:37">
      <c r="A341" s="26">
        <v>45482.2574189815</v>
      </c>
      <c r="B341">
        <v>0</v>
      </c>
      <c r="C341">
        <v>0</v>
      </c>
      <c r="D341" t="s">
        <v>297</v>
      </c>
      <c r="E341" s="21">
        <v>85</v>
      </c>
      <c r="F341" s="32">
        <v>45482.2572916667</v>
      </c>
      <c r="G341" t="s">
        <v>298</v>
      </c>
      <c r="H341">
        <v>4.535233</v>
      </c>
      <c r="I341">
        <v>4.535233</v>
      </c>
      <c r="J341">
        <v>-0.367363</v>
      </c>
      <c r="K341">
        <v>401.5833</v>
      </c>
      <c r="L341">
        <v>406.1716</v>
      </c>
      <c r="M341">
        <v>409.4167</v>
      </c>
      <c r="N341">
        <v>48000</v>
      </c>
      <c r="O341">
        <v>-1</v>
      </c>
      <c r="P341">
        <v>136963</v>
      </c>
      <c r="Q341">
        <v>48000</v>
      </c>
      <c r="R341">
        <v>0</v>
      </c>
      <c r="S341">
        <v>0.3887641</v>
      </c>
      <c r="T341">
        <v>-30.14312</v>
      </c>
      <c r="U341">
        <v>-87.66064</v>
      </c>
      <c r="V341">
        <v>-27.80925</v>
      </c>
      <c r="W341">
        <v>290.9885</v>
      </c>
      <c r="X341">
        <v>41.10324</v>
      </c>
      <c r="Y341">
        <v>0.3928571</v>
      </c>
      <c r="Z341">
        <v>-30.38323</v>
      </c>
      <c r="AA341">
        <v>-86.88013</v>
      </c>
      <c r="AB341">
        <v>-28.17661</v>
      </c>
      <c r="AC341">
        <v>292.1737</v>
      </c>
      <c r="AD341">
        <v>39.3023</v>
      </c>
      <c r="AE341">
        <v>38</v>
      </c>
      <c r="AF341">
        <v>24</v>
      </c>
      <c r="AG341">
        <v>220</v>
      </c>
      <c r="AH341" t="s">
        <v>299</v>
      </c>
      <c r="AI341" t="s">
        <v>651</v>
      </c>
      <c r="AJ341">
        <v>8.56405146038154</v>
      </c>
      <c r="AK341" t="b">
        <v>1</v>
      </c>
    </row>
    <row r="342" spans="1:13">
      <c r="A342" s="26">
        <v>45482.2575347222</v>
      </c>
      <c r="B342">
        <v>0</v>
      </c>
      <c r="C342">
        <v>0</v>
      </c>
      <c r="D342" t="s">
        <v>479</v>
      </c>
      <c r="E342" s="21">
        <v>86</v>
      </c>
      <c r="F342" s="32">
        <v>45482.2574074074</v>
      </c>
      <c r="G342" t="s">
        <v>480</v>
      </c>
      <c r="H342">
        <v>4.510733</v>
      </c>
      <c r="I342">
        <v>-0.1349716</v>
      </c>
      <c r="J342">
        <v>220</v>
      </c>
      <c r="K342" t="s">
        <v>299</v>
      </c>
      <c r="L342" t="s">
        <v>652</v>
      </c>
      <c r="M342">
        <v>8.59382859414788</v>
      </c>
    </row>
    <row r="343" spans="1:37">
      <c r="A343" s="26">
        <v>45482.2575347222</v>
      </c>
      <c r="B343">
        <v>0</v>
      </c>
      <c r="C343">
        <v>0</v>
      </c>
      <c r="D343" t="s">
        <v>297</v>
      </c>
      <c r="E343" s="21">
        <v>86</v>
      </c>
      <c r="F343" s="32">
        <v>45482.2574074074</v>
      </c>
      <c r="G343" t="s">
        <v>298</v>
      </c>
      <c r="H343">
        <v>4.510733</v>
      </c>
      <c r="I343">
        <v>4.510733</v>
      </c>
      <c r="J343">
        <v>-0.1349716</v>
      </c>
      <c r="K343">
        <v>352.4792</v>
      </c>
      <c r="L343">
        <v>367.4821</v>
      </c>
      <c r="M343">
        <v>380.0833</v>
      </c>
      <c r="N343">
        <v>47774.43</v>
      </c>
      <c r="O343">
        <v>-1</v>
      </c>
      <c r="P343">
        <v>136963</v>
      </c>
      <c r="Q343">
        <v>48000</v>
      </c>
      <c r="R343">
        <v>0</v>
      </c>
      <c r="S343">
        <v>0.3865168</v>
      </c>
      <c r="T343">
        <v>-30.37852</v>
      </c>
      <c r="U343">
        <v>-83.99267</v>
      </c>
      <c r="V343">
        <v>-28.04164</v>
      </c>
      <c r="W343">
        <v>291.0976</v>
      </c>
      <c r="X343">
        <v>40.95802</v>
      </c>
      <c r="Y343">
        <v>0.3928571</v>
      </c>
      <c r="Z343">
        <v>-30.38323</v>
      </c>
      <c r="AA343">
        <v>-86.88013</v>
      </c>
      <c r="AB343">
        <v>-28.17661</v>
      </c>
      <c r="AC343">
        <v>179.0832</v>
      </c>
      <c r="AD343">
        <v>39.3023</v>
      </c>
      <c r="AE343">
        <v>38</v>
      </c>
      <c r="AF343">
        <v>24</v>
      </c>
      <c r="AG343">
        <v>220</v>
      </c>
      <c r="AH343" t="s">
        <v>299</v>
      </c>
      <c r="AI343" t="s">
        <v>652</v>
      </c>
      <c r="AJ343">
        <v>8.59382859414788</v>
      </c>
      <c r="AK343" t="b">
        <v>1</v>
      </c>
    </row>
    <row r="344" spans="1:13">
      <c r="A344" s="26">
        <v>45482.257650463</v>
      </c>
      <c r="B344">
        <v>0</v>
      </c>
      <c r="C344">
        <v>0</v>
      </c>
      <c r="D344" t="s">
        <v>479</v>
      </c>
      <c r="E344" s="21">
        <v>86</v>
      </c>
      <c r="F344" s="32">
        <v>45482.2575231481</v>
      </c>
      <c r="G344" t="s">
        <v>298</v>
      </c>
      <c r="H344">
        <v>4.484751</v>
      </c>
      <c r="I344">
        <v>-0.450573</v>
      </c>
      <c r="J344">
        <v>220</v>
      </c>
      <c r="K344" t="s">
        <v>299</v>
      </c>
      <c r="L344" t="s">
        <v>653</v>
      </c>
      <c r="M344">
        <v>7.96138085988566</v>
      </c>
    </row>
    <row r="345" spans="1:37">
      <c r="A345" s="26">
        <v>45482.257650463</v>
      </c>
      <c r="B345">
        <v>0</v>
      </c>
      <c r="C345">
        <v>0</v>
      </c>
      <c r="D345" t="s">
        <v>297</v>
      </c>
      <c r="E345" s="21">
        <v>86</v>
      </c>
      <c r="F345" s="32">
        <v>45482.2575231481</v>
      </c>
      <c r="G345" t="s">
        <v>298</v>
      </c>
      <c r="H345">
        <v>4.484751</v>
      </c>
      <c r="I345">
        <v>4.484751</v>
      </c>
      <c r="J345">
        <v>-0.450573</v>
      </c>
      <c r="K345">
        <v>323.5625</v>
      </c>
      <c r="L345">
        <v>328.7735</v>
      </c>
      <c r="M345">
        <v>343.2083</v>
      </c>
      <c r="N345">
        <v>48000</v>
      </c>
      <c r="O345">
        <v>-1</v>
      </c>
      <c r="P345">
        <v>136963</v>
      </c>
      <c r="Q345">
        <v>48000</v>
      </c>
      <c r="R345">
        <v>0</v>
      </c>
      <c r="S345">
        <v>0.3856502</v>
      </c>
      <c r="T345">
        <v>-30.09979</v>
      </c>
      <c r="U345">
        <v>-85.90484</v>
      </c>
      <c r="V345">
        <v>-27.72604</v>
      </c>
      <c r="W345">
        <v>179.1276</v>
      </c>
      <c r="X345">
        <v>41.01404</v>
      </c>
      <c r="Y345">
        <v>0.3928571</v>
      </c>
      <c r="Z345">
        <v>-30.38323</v>
      </c>
      <c r="AA345">
        <v>-86.88013</v>
      </c>
      <c r="AB345">
        <v>-28.17661</v>
      </c>
      <c r="AC345">
        <v>177.0731</v>
      </c>
      <c r="AD345">
        <v>39.3023</v>
      </c>
      <c r="AE345">
        <v>38</v>
      </c>
      <c r="AF345">
        <v>24</v>
      </c>
      <c r="AG345">
        <v>220</v>
      </c>
      <c r="AH345" t="s">
        <v>299</v>
      </c>
      <c r="AI345" t="s">
        <v>653</v>
      </c>
      <c r="AJ345">
        <v>7.96138085988566</v>
      </c>
      <c r="AK345" t="b">
        <v>1</v>
      </c>
    </row>
    <row r="346" spans="1:13">
      <c r="A346" s="26">
        <v>45482.2577662037</v>
      </c>
      <c r="B346">
        <v>0</v>
      </c>
      <c r="C346">
        <v>0</v>
      </c>
      <c r="D346" t="s">
        <v>479</v>
      </c>
      <c r="E346" s="21">
        <v>87</v>
      </c>
      <c r="F346" s="32">
        <v>45482.2576388889</v>
      </c>
      <c r="G346" t="s">
        <v>480</v>
      </c>
      <c r="H346">
        <v>4.421519</v>
      </c>
      <c r="I346">
        <v>-0.1521358</v>
      </c>
      <c r="J346">
        <v>220</v>
      </c>
      <c r="K346" t="s">
        <v>299</v>
      </c>
      <c r="L346" t="s">
        <v>654</v>
      </c>
      <c r="M346">
        <v>8.82351513200531</v>
      </c>
    </row>
    <row r="347" spans="1:37">
      <c r="A347" s="26">
        <v>45482.2577662037</v>
      </c>
      <c r="B347">
        <v>0</v>
      </c>
      <c r="C347">
        <v>0</v>
      </c>
      <c r="D347" t="s">
        <v>297</v>
      </c>
      <c r="E347" s="21">
        <v>87</v>
      </c>
      <c r="F347" s="32">
        <v>45482.2576388889</v>
      </c>
      <c r="G347" t="s">
        <v>298</v>
      </c>
      <c r="H347">
        <v>4.421519</v>
      </c>
      <c r="I347">
        <v>4.421519</v>
      </c>
      <c r="J347">
        <v>-0.1521358</v>
      </c>
      <c r="K347">
        <v>326.9167</v>
      </c>
      <c r="L347">
        <v>331.742</v>
      </c>
      <c r="M347">
        <v>337.6458</v>
      </c>
      <c r="N347">
        <v>48000</v>
      </c>
      <c r="O347">
        <v>-1</v>
      </c>
      <c r="P347">
        <v>136963</v>
      </c>
      <c r="Q347">
        <v>48000</v>
      </c>
      <c r="R347">
        <v>0</v>
      </c>
      <c r="S347">
        <v>0.3878924</v>
      </c>
      <c r="T347">
        <v>-30.36279</v>
      </c>
      <c r="U347">
        <v>-84.46234</v>
      </c>
      <c r="V347">
        <v>-28.02448</v>
      </c>
      <c r="W347">
        <v>291.2538</v>
      </c>
      <c r="X347">
        <v>40.97307</v>
      </c>
      <c r="Y347">
        <v>0.3928571</v>
      </c>
      <c r="Z347">
        <v>-30.38323</v>
      </c>
      <c r="AA347">
        <v>-86.88013</v>
      </c>
      <c r="AB347">
        <v>-28.17661</v>
      </c>
      <c r="AC347">
        <v>110.5442</v>
      </c>
      <c r="AD347">
        <v>39.3023</v>
      </c>
      <c r="AE347">
        <v>38</v>
      </c>
      <c r="AF347">
        <v>24</v>
      </c>
      <c r="AG347">
        <v>220</v>
      </c>
      <c r="AH347" t="s">
        <v>299</v>
      </c>
      <c r="AI347" t="s">
        <v>654</v>
      </c>
      <c r="AJ347">
        <v>8.82351513200531</v>
      </c>
      <c r="AK347" t="b">
        <v>1</v>
      </c>
    </row>
    <row r="348" spans="1:13">
      <c r="A348" s="26">
        <v>45482.2578819444</v>
      </c>
      <c r="B348">
        <v>0</v>
      </c>
      <c r="C348">
        <v>0</v>
      </c>
      <c r="D348" t="s">
        <v>479</v>
      </c>
      <c r="E348" s="21">
        <v>87</v>
      </c>
      <c r="F348" s="32">
        <v>45482.2577546296</v>
      </c>
      <c r="G348" t="s">
        <v>298</v>
      </c>
      <c r="H348">
        <v>4.462057</v>
      </c>
      <c r="I348">
        <v>-0.489399</v>
      </c>
      <c r="J348">
        <v>220</v>
      </c>
      <c r="K348" t="s">
        <v>299</v>
      </c>
      <c r="L348" t="s">
        <v>655</v>
      </c>
      <c r="M348">
        <v>7.78746224983081</v>
      </c>
    </row>
    <row r="349" spans="1:37">
      <c r="A349" s="26">
        <v>45482.2578819444</v>
      </c>
      <c r="B349">
        <v>0</v>
      </c>
      <c r="C349">
        <v>0</v>
      </c>
      <c r="D349" t="s">
        <v>297</v>
      </c>
      <c r="E349" s="21">
        <v>87</v>
      </c>
      <c r="F349" s="32">
        <v>45482.2577546296</v>
      </c>
      <c r="G349" t="s">
        <v>298</v>
      </c>
      <c r="H349">
        <v>4.462057</v>
      </c>
      <c r="I349">
        <v>4.462057</v>
      </c>
      <c r="J349">
        <v>-0.489399</v>
      </c>
      <c r="K349">
        <v>322.6042</v>
      </c>
      <c r="L349">
        <v>328.5954</v>
      </c>
      <c r="M349">
        <v>333.625</v>
      </c>
      <c r="N349">
        <v>48000</v>
      </c>
      <c r="O349">
        <v>-1</v>
      </c>
      <c r="P349">
        <v>136963</v>
      </c>
      <c r="Q349">
        <v>48000</v>
      </c>
      <c r="R349">
        <v>0</v>
      </c>
      <c r="S349">
        <v>0.3834081</v>
      </c>
      <c r="T349">
        <v>-30.09859</v>
      </c>
      <c r="U349">
        <v>-88.11431</v>
      </c>
      <c r="V349">
        <v>-27.68722</v>
      </c>
      <c r="W349">
        <v>292.3212</v>
      </c>
      <c r="X349">
        <v>40.76783</v>
      </c>
      <c r="Y349">
        <v>0.3928571</v>
      </c>
      <c r="Z349">
        <v>-30.38323</v>
      </c>
      <c r="AA349">
        <v>-86.88013</v>
      </c>
      <c r="AB349">
        <v>-28.17661</v>
      </c>
      <c r="AC349">
        <v>178.251</v>
      </c>
      <c r="AD349">
        <v>39.3023</v>
      </c>
      <c r="AE349">
        <v>38</v>
      </c>
      <c r="AF349">
        <v>24</v>
      </c>
      <c r="AG349">
        <v>220</v>
      </c>
      <c r="AH349" t="s">
        <v>299</v>
      </c>
      <c r="AI349" t="s">
        <v>655</v>
      </c>
      <c r="AJ349">
        <v>7.78746224983081</v>
      </c>
      <c r="AK349" t="b">
        <v>1</v>
      </c>
    </row>
    <row r="350" spans="1:13">
      <c r="A350" s="26">
        <v>45482.2579976852</v>
      </c>
      <c r="B350">
        <v>0</v>
      </c>
      <c r="C350">
        <v>0</v>
      </c>
      <c r="D350" t="s">
        <v>479</v>
      </c>
      <c r="E350" s="21">
        <v>88</v>
      </c>
      <c r="F350" s="32">
        <v>45482.2578703704</v>
      </c>
      <c r="G350" t="s">
        <v>480</v>
      </c>
      <c r="H350">
        <v>4.490415</v>
      </c>
      <c r="I350">
        <v>-0.1383114</v>
      </c>
      <c r="J350">
        <v>220</v>
      </c>
      <c r="K350" t="s">
        <v>299</v>
      </c>
      <c r="L350" t="s">
        <v>656</v>
      </c>
      <c r="M350">
        <v>8.02659112502475</v>
      </c>
    </row>
    <row r="351" spans="1:37">
      <c r="A351" s="26">
        <v>45482.2579976852</v>
      </c>
      <c r="B351">
        <v>0</v>
      </c>
      <c r="C351">
        <v>0</v>
      </c>
      <c r="D351" t="s">
        <v>297</v>
      </c>
      <c r="E351" s="21">
        <v>88</v>
      </c>
      <c r="F351" s="32">
        <v>45482.2578703704</v>
      </c>
      <c r="G351" t="s">
        <v>298</v>
      </c>
      <c r="H351">
        <v>4.490415</v>
      </c>
      <c r="I351">
        <v>4.490415</v>
      </c>
      <c r="J351">
        <v>-0.1383114</v>
      </c>
      <c r="K351">
        <v>311.2917</v>
      </c>
      <c r="L351">
        <v>315.3613</v>
      </c>
      <c r="M351">
        <v>319.8333</v>
      </c>
      <c r="N351">
        <v>48000</v>
      </c>
      <c r="O351">
        <v>-1</v>
      </c>
      <c r="P351">
        <v>136963</v>
      </c>
      <c r="Q351">
        <v>48000</v>
      </c>
      <c r="R351">
        <v>0</v>
      </c>
      <c r="S351">
        <v>0.3865168</v>
      </c>
      <c r="T351">
        <v>-30.37432</v>
      </c>
      <c r="U351">
        <v>-85.43561</v>
      </c>
      <c r="V351">
        <v>-28.0383</v>
      </c>
      <c r="W351">
        <v>179.6001</v>
      </c>
      <c r="X351">
        <v>40.88376</v>
      </c>
      <c r="Y351">
        <v>0.3928571</v>
      </c>
      <c r="Z351">
        <v>-30.38323</v>
      </c>
      <c r="AA351">
        <v>-86.88013</v>
      </c>
      <c r="AB351">
        <v>-28.17661</v>
      </c>
      <c r="AC351">
        <v>178.3201</v>
      </c>
      <c r="AD351">
        <v>39.3023</v>
      </c>
      <c r="AE351">
        <v>38</v>
      </c>
      <c r="AF351">
        <v>24</v>
      </c>
      <c r="AG351">
        <v>220</v>
      </c>
      <c r="AH351" t="s">
        <v>299</v>
      </c>
      <c r="AI351" t="s">
        <v>656</v>
      </c>
      <c r="AJ351">
        <v>8.02659112502475</v>
      </c>
      <c r="AK351" t="b">
        <v>1</v>
      </c>
    </row>
    <row r="352" spans="1:13">
      <c r="A352" s="26">
        <v>45482.2581134259</v>
      </c>
      <c r="B352">
        <v>0</v>
      </c>
      <c r="C352">
        <v>0</v>
      </c>
      <c r="D352" t="s">
        <v>479</v>
      </c>
      <c r="E352" s="21">
        <v>88</v>
      </c>
      <c r="F352" s="32">
        <v>45482.2579861111</v>
      </c>
      <c r="G352" t="s">
        <v>298</v>
      </c>
      <c r="H352">
        <v>4.349316</v>
      </c>
      <c r="I352">
        <v>-0.3498898</v>
      </c>
      <c r="J352">
        <v>220</v>
      </c>
      <c r="K352" t="s">
        <v>299</v>
      </c>
      <c r="L352" t="s">
        <v>657</v>
      </c>
      <c r="M352">
        <v>8.07039530270673</v>
      </c>
    </row>
    <row r="353" spans="1:37">
      <c r="A353" s="26">
        <v>45482.2581134259</v>
      </c>
      <c r="B353">
        <v>0</v>
      </c>
      <c r="C353">
        <v>0</v>
      </c>
      <c r="D353" t="s">
        <v>297</v>
      </c>
      <c r="E353" s="21">
        <v>88</v>
      </c>
      <c r="F353" s="32">
        <v>45482.2579861111</v>
      </c>
      <c r="G353" t="s">
        <v>298</v>
      </c>
      <c r="H353">
        <v>4.349316</v>
      </c>
      <c r="I353">
        <v>4.349316</v>
      </c>
      <c r="J353">
        <v>-0.3498898</v>
      </c>
      <c r="K353">
        <v>294.4792</v>
      </c>
      <c r="L353">
        <v>321.5923</v>
      </c>
      <c r="M353">
        <v>338.6667</v>
      </c>
      <c r="N353">
        <v>48076.87</v>
      </c>
      <c r="O353">
        <v>-1</v>
      </c>
      <c r="P353">
        <v>136963</v>
      </c>
      <c r="Q353">
        <v>48000</v>
      </c>
      <c r="R353">
        <v>0</v>
      </c>
      <c r="S353">
        <v>0.3910112</v>
      </c>
      <c r="T353">
        <v>-30.12278</v>
      </c>
      <c r="U353">
        <v>-83.5602</v>
      </c>
      <c r="V353">
        <v>-27.82673</v>
      </c>
      <c r="W353">
        <v>290.7226</v>
      </c>
      <c r="X353">
        <v>40.88037</v>
      </c>
      <c r="Y353">
        <v>0.3928571</v>
      </c>
      <c r="Z353">
        <v>-30.38323</v>
      </c>
      <c r="AA353">
        <v>-86.88013</v>
      </c>
      <c r="AB353">
        <v>-28.17661</v>
      </c>
      <c r="AC353">
        <v>291.902</v>
      </c>
      <c r="AD353">
        <v>39.3023</v>
      </c>
      <c r="AE353">
        <v>38</v>
      </c>
      <c r="AF353">
        <v>24</v>
      </c>
      <c r="AG353">
        <v>220</v>
      </c>
      <c r="AH353" t="s">
        <v>299</v>
      </c>
      <c r="AI353" t="s">
        <v>657</v>
      </c>
      <c r="AJ353">
        <v>8.07039530270673</v>
      </c>
      <c r="AK353" t="b">
        <v>1</v>
      </c>
    </row>
    <row r="354" spans="1:13">
      <c r="A354" s="26">
        <v>45482.2582291667</v>
      </c>
      <c r="B354">
        <v>0</v>
      </c>
      <c r="C354">
        <v>0</v>
      </c>
      <c r="D354" t="s">
        <v>479</v>
      </c>
      <c r="E354" s="21">
        <v>89</v>
      </c>
      <c r="F354" s="32">
        <v>45482.2581018519</v>
      </c>
      <c r="G354" t="s">
        <v>480</v>
      </c>
      <c r="H354">
        <v>4.421505</v>
      </c>
      <c r="I354">
        <v>-0.3023415</v>
      </c>
      <c r="J354">
        <v>220</v>
      </c>
      <c r="K354" t="s">
        <v>299</v>
      </c>
      <c r="L354" t="s">
        <v>658</v>
      </c>
      <c r="M354">
        <v>8.47895203318584</v>
      </c>
    </row>
    <row r="355" spans="1:37">
      <c r="A355" s="26">
        <v>45482.2582291667</v>
      </c>
      <c r="B355">
        <v>0</v>
      </c>
      <c r="C355">
        <v>0</v>
      </c>
      <c r="D355" t="s">
        <v>297</v>
      </c>
      <c r="E355" s="21">
        <v>89</v>
      </c>
      <c r="F355" s="32">
        <v>45482.2581018519</v>
      </c>
      <c r="G355" t="s">
        <v>298</v>
      </c>
      <c r="H355">
        <v>4.421505</v>
      </c>
      <c r="I355">
        <v>4.421505</v>
      </c>
      <c r="J355">
        <v>-0.3023415</v>
      </c>
      <c r="K355">
        <v>308.1667</v>
      </c>
      <c r="L355">
        <v>314.4613</v>
      </c>
      <c r="M355">
        <v>317.7708</v>
      </c>
      <c r="N355">
        <v>48000</v>
      </c>
      <c r="O355">
        <v>-1</v>
      </c>
      <c r="P355">
        <v>136963</v>
      </c>
      <c r="Q355">
        <v>48000</v>
      </c>
      <c r="R355">
        <v>0</v>
      </c>
      <c r="S355">
        <v>0.3775281</v>
      </c>
      <c r="T355">
        <v>-30.32624</v>
      </c>
      <c r="U355">
        <v>-92.21063</v>
      </c>
      <c r="V355">
        <v>-27.87427</v>
      </c>
      <c r="W355">
        <v>178.2755</v>
      </c>
      <c r="X355">
        <v>40.98011</v>
      </c>
      <c r="Y355">
        <v>0.3928571</v>
      </c>
      <c r="Z355">
        <v>-30.38323</v>
      </c>
      <c r="AA355">
        <v>-86.88013</v>
      </c>
      <c r="AB355">
        <v>-28.17661</v>
      </c>
      <c r="AC355">
        <v>176.6985</v>
      </c>
      <c r="AD355">
        <v>39.3023</v>
      </c>
      <c r="AE355">
        <v>38</v>
      </c>
      <c r="AF355">
        <v>24</v>
      </c>
      <c r="AG355">
        <v>220</v>
      </c>
      <c r="AH355" t="s">
        <v>299</v>
      </c>
      <c r="AI355" t="s">
        <v>658</v>
      </c>
      <c r="AJ355">
        <v>8.47895203318584</v>
      </c>
      <c r="AK355" t="b">
        <v>1</v>
      </c>
    </row>
    <row r="356" spans="1:13">
      <c r="A356" s="26">
        <v>45482.2583449074</v>
      </c>
      <c r="B356">
        <v>0</v>
      </c>
      <c r="C356">
        <v>0</v>
      </c>
      <c r="D356" t="s">
        <v>479</v>
      </c>
      <c r="E356" s="21">
        <v>89</v>
      </c>
      <c r="F356" s="32">
        <v>45482.2582175926</v>
      </c>
      <c r="G356" t="s">
        <v>298</v>
      </c>
      <c r="H356">
        <v>4.400445</v>
      </c>
      <c r="I356">
        <v>-0.3838272</v>
      </c>
      <c r="J356">
        <v>220</v>
      </c>
      <c r="K356" t="s">
        <v>299</v>
      </c>
      <c r="L356" t="s">
        <v>659</v>
      </c>
      <c r="M356">
        <v>8.29220996873864</v>
      </c>
    </row>
    <row r="357" spans="1:37">
      <c r="A357" s="26">
        <v>45482.2583449074</v>
      </c>
      <c r="B357">
        <v>0</v>
      </c>
      <c r="C357">
        <v>0</v>
      </c>
      <c r="D357" t="s">
        <v>297</v>
      </c>
      <c r="E357" s="21">
        <v>89</v>
      </c>
      <c r="F357" s="32">
        <v>45482.2582175926</v>
      </c>
      <c r="G357" t="s">
        <v>298</v>
      </c>
      <c r="H357">
        <v>4.400445</v>
      </c>
      <c r="I357">
        <v>4.400445</v>
      </c>
      <c r="J357">
        <v>-0.3838272</v>
      </c>
      <c r="K357">
        <v>301.2708</v>
      </c>
      <c r="L357">
        <v>306.2049</v>
      </c>
      <c r="M357">
        <v>309.6875</v>
      </c>
      <c r="N357">
        <v>48000</v>
      </c>
      <c r="O357">
        <v>-1</v>
      </c>
      <c r="P357">
        <v>136963</v>
      </c>
      <c r="Q357">
        <v>48000</v>
      </c>
      <c r="R357">
        <v>0</v>
      </c>
      <c r="S357">
        <v>0.3878924</v>
      </c>
      <c r="T357">
        <v>-30.13798</v>
      </c>
      <c r="U357">
        <v>-86.6853</v>
      </c>
      <c r="V357">
        <v>-27.79279</v>
      </c>
      <c r="W357">
        <v>291.6447</v>
      </c>
      <c r="X357">
        <v>40.84899</v>
      </c>
      <c r="Y357">
        <v>0.3928571</v>
      </c>
      <c r="Z357">
        <v>-30.38323</v>
      </c>
      <c r="AA357">
        <v>-86.88013</v>
      </c>
      <c r="AB357">
        <v>-28.17661</v>
      </c>
      <c r="AC357">
        <v>179.7315</v>
      </c>
      <c r="AD357">
        <v>39.3023</v>
      </c>
      <c r="AE357">
        <v>38</v>
      </c>
      <c r="AF357">
        <v>24</v>
      </c>
      <c r="AG357">
        <v>220</v>
      </c>
      <c r="AH357" t="s">
        <v>299</v>
      </c>
      <c r="AI357" t="s">
        <v>659</v>
      </c>
      <c r="AJ357">
        <v>8.29220996873864</v>
      </c>
      <c r="AK357" t="b">
        <v>1</v>
      </c>
    </row>
    <row r="358" spans="1:13">
      <c r="A358" s="26">
        <v>45482.2584606481</v>
      </c>
      <c r="B358">
        <v>0</v>
      </c>
      <c r="C358">
        <v>0</v>
      </c>
      <c r="D358" t="s">
        <v>479</v>
      </c>
      <c r="E358" s="21">
        <v>90</v>
      </c>
      <c r="F358" s="32">
        <v>45482.2583333333</v>
      </c>
      <c r="G358" t="s">
        <v>480</v>
      </c>
      <c r="H358">
        <v>4.398571</v>
      </c>
      <c r="I358">
        <v>-0.1609173</v>
      </c>
      <c r="J358">
        <v>220</v>
      </c>
      <c r="K358" t="s">
        <v>299</v>
      </c>
      <c r="L358" t="s">
        <v>660</v>
      </c>
      <c r="M358">
        <v>7.99317228274498</v>
      </c>
    </row>
    <row r="359" spans="1:37">
      <c r="A359" s="26">
        <v>45482.2584606481</v>
      </c>
      <c r="B359">
        <v>0</v>
      </c>
      <c r="C359">
        <v>0</v>
      </c>
      <c r="D359" t="s">
        <v>297</v>
      </c>
      <c r="E359" s="21">
        <v>90</v>
      </c>
      <c r="F359" s="32">
        <v>45482.2583333333</v>
      </c>
      <c r="G359" t="s">
        <v>298</v>
      </c>
      <c r="H359">
        <v>4.398571</v>
      </c>
      <c r="I359">
        <v>4.398571</v>
      </c>
      <c r="J359">
        <v>-0.1609173</v>
      </c>
      <c r="K359">
        <v>306.6042</v>
      </c>
      <c r="L359">
        <v>310.5705</v>
      </c>
      <c r="M359">
        <v>315.9167</v>
      </c>
      <c r="N359">
        <v>48000</v>
      </c>
      <c r="O359">
        <v>-1</v>
      </c>
      <c r="P359">
        <v>136963</v>
      </c>
      <c r="Q359">
        <v>48000</v>
      </c>
      <c r="R359">
        <v>0</v>
      </c>
      <c r="S359">
        <v>0.3856502</v>
      </c>
      <c r="T359">
        <v>-30.40196</v>
      </c>
      <c r="U359">
        <v>-84.3469</v>
      </c>
      <c r="V359">
        <v>-28.0157</v>
      </c>
      <c r="W359">
        <v>180.5768</v>
      </c>
      <c r="X359">
        <v>40.97537</v>
      </c>
      <c r="Y359">
        <v>0.3928571</v>
      </c>
      <c r="Z359">
        <v>-30.38323</v>
      </c>
      <c r="AA359">
        <v>-86.88013</v>
      </c>
      <c r="AB359">
        <v>-28.17661</v>
      </c>
      <c r="AC359">
        <v>179.979</v>
      </c>
      <c r="AD359">
        <v>39.3023</v>
      </c>
      <c r="AE359">
        <v>38</v>
      </c>
      <c r="AF359">
        <v>24</v>
      </c>
      <c r="AG359">
        <v>220</v>
      </c>
      <c r="AH359" t="s">
        <v>299</v>
      </c>
      <c r="AI359" t="s">
        <v>660</v>
      </c>
      <c r="AJ359">
        <v>7.99317228274498</v>
      </c>
      <c r="AK359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359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/>
  <cols>
    <col min="1" max="1" width="15.0088495575221" style="26" customWidth="1"/>
    <col min="2" max="2" width="7.90265486725664" customWidth="1"/>
    <col min="3" max="3" width="7.9646017699115" customWidth="1"/>
    <col min="4" max="4" width="21.6902654867257" customWidth="1"/>
    <col min="5" max="5" width="14.7079646017699" style="21" customWidth="1"/>
    <col min="6" max="6" width="12.4867256637168" customWidth="1"/>
    <col min="7" max="7" width="8.53097345132743" customWidth="1"/>
    <col min="8" max="8" width="8.48672566371681" customWidth="1"/>
    <col min="9" max="10" width="11.0884955752212" customWidth="1"/>
    <col min="11" max="11" width="8.48672566371681" customWidth="1"/>
    <col min="12" max="12" width="75.7787610619469" customWidth="1"/>
    <col min="13" max="13" width="11.4867256637168" customWidth="1"/>
    <col min="14" max="14" width="8.48672566371681" customWidth="1"/>
    <col min="15" max="15" width="2.5929203539823" customWidth="1"/>
    <col min="16" max="16" width="6.99115044247788" customWidth="1"/>
    <col min="17" max="17" width="5.99115044247788" customWidth="1"/>
    <col min="18" max="18" width="1.99115044247788" customWidth="1"/>
    <col min="19" max="19" width="9.48672566371681" customWidth="1"/>
    <col min="20" max="22" width="9.08849557522124" customWidth="1"/>
    <col min="23" max="24" width="8.48672566371681" customWidth="1"/>
    <col min="25" max="25" width="9.48672566371681" customWidth="1"/>
    <col min="26" max="28" width="9.08849557522124" customWidth="1"/>
    <col min="29" max="29" width="8.48672566371681" customWidth="1"/>
    <col min="30" max="30" width="7.48672566371681" customWidth="1"/>
    <col min="31" max="32" width="2.99115044247788" customWidth="1"/>
    <col min="33" max="33" width="3.99115044247788" customWidth="1"/>
    <col min="34" max="34" width="6.9646017699115" customWidth="1"/>
    <col min="35" max="35" width="75.7787610619469" customWidth="1"/>
    <col min="36" max="36" width="11.4867256637168" customWidth="1"/>
    <col min="37" max="37" width="5.2477876106194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  <row r="2" spans="1:13">
      <c r="A2" s="26">
        <v>45482.2378819444</v>
      </c>
      <c r="B2">
        <v>0</v>
      </c>
      <c r="C2">
        <v>0</v>
      </c>
      <c r="D2" t="s">
        <v>479</v>
      </c>
      <c r="E2" s="21">
        <v>1</v>
      </c>
      <c r="F2" s="32">
        <v>45482.2377314815</v>
      </c>
      <c r="G2" t="s">
        <v>480</v>
      </c>
      <c r="H2">
        <v>4.086205</v>
      </c>
      <c r="I2">
        <v>-0.3101654</v>
      </c>
      <c r="J2">
        <v>180</v>
      </c>
      <c r="K2" t="s">
        <v>299</v>
      </c>
      <c r="L2" t="s">
        <v>661</v>
      </c>
      <c r="M2">
        <v>6.22155893782233</v>
      </c>
    </row>
    <row r="3" spans="1:37">
      <c r="A3" s="26">
        <v>45482.2378819444</v>
      </c>
      <c r="B3">
        <v>0</v>
      </c>
      <c r="C3">
        <v>0</v>
      </c>
      <c r="D3" t="s">
        <v>297</v>
      </c>
      <c r="E3" s="21">
        <v>1</v>
      </c>
      <c r="F3" s="32">
        <v>45482.2377314815</v>
      </c>
      <c r="G3" t="s">
        <v>298</v>
      </c>
      <c r="H3">
        <v>4.086205</v>
      </c>
      <c r="I3">
        <v>4.086205</v>
      </c>
      <c r="J3">
        <v>-0.3101654</v>
      </c>
      <c r="K3">
        <v>218.4583</v>
      </c>
      <c r="L3">
        <v>225.1078</v>
      </c>
      <c r="M3">
        <v>234.2917</v>
      </c>
      <c r="N3">
        <v>48000</v>
      </c>
      <c r="O3">
        <v>-1</v>
      </c>
      <c r="P3">
        <v>136963</v>
      </c>
      <c r="Q3">
        <v>48000</v>
      </c>
      <c r="R3">
        <v>0</v>
      </c>
      <c r="S3">
        <v>0.3599138</v>
      </c>
      <c r="T3">
        <v>-30.78565</v>
      </c>
      <c r="U3">
        <v>-79.88041</v>
      </c>
      <c r="V3">
        <v>-27.86645</v>
      </c>
      <c r="W3">
        <v>291.6429</v>
      </c>
      <c r="X3">
        <v>39.24185</v>
      </c>
      <c r="Y3">
        <v>0.3928571</v>
      </c>
      <c r="Z3">
        <v>-30.38323</v>
      </c>
      <c r="AA3">
        <v>-86.88013</v>
      </c>
      <c r="AB3">
        <v>-28.17661</v>
      </c>
      <c r="AC3">
        <v>179.7851</v>
      </c>
      <c r="AD3">
        <v>39.3023</v>
      </c>
      <c r="AE3">
        <v>38</v>
      </c>
      <c r="AF3">
        <v>24</v>
      </c>
      <c r="AG3">
        <v>180</v>
      </c>
      <c r="AH3" t="s">
        <v>299</v>
      </c>
      <c r="AI3" t="s">
        <v>661</v>
      </c>
      <c r="AJ3">
        <v>6.22155893782233</v>
      </c>
      <c r="AK3" t="b">
        <v>1</v>
      </c>
    </row>
    <row r="4" spans="1:13">
      <c r="A4" s="26">
        <v>45482.2379861111</v>
      </c>
      <c r="B4">
        <v>0</v>
      </c>
      <c r="C4">
        <v>0</v>
      </c>
      <c r="D4" t="s">
        <v>479</v>
      </c>
      <c r="E4" s="21">
        <v>1</v>
      </c>
      <c r="F4" s="32">
        <v>45482.2378472222</v>
      </c>
      <c r="G4" t="s">
        <v>298</v>
      </c>
      <c r="H4">
        <v>4.011953</v>
      </c>
      <c r="I4">
        <v>-0.2752991</v>
      </c>
      <c r="J4">
        <v>180</v>
      </c>
      <c r="K4" t="s">
        <v>299</v>
      </c>
      <c r="L4" t="s">
        <v>662</v>
      </c>
      <c r="M4">
        <v>6.55438293101175</v>
      </c>
    </row>
    <row r="5" spans="1:37">
      <c r="A5" s="26">
        <v>45482.2379861111</v>
      </c>
      <c r="B5">
        <v>0</v>
      </c>
      <c r="C5">
        <v>0</v>
      </c>
      <c r="D5" t="s">
        <v>297</v>
      </c>
      <c r="E5" s="21">
        <v>1</v>
      </c>
      <c r="F5" s="32">
        <v>45482.2378472222</v>
      </c>
      <c r="G5" t="s">
        <v>298</v>
      </c>
      <c r="H5">
        <v>4.011953</v>
      </c>
      <c r="I5">
        <v>4.011953</v>
      </c>
      <c r="J5">
        <v>-0.2752991</v>
      </c>
      <c r="K5">
        <v>587.0833</v>
      </c>
      <c r="L5">
        <v>591.8705</v>
      </c>
      <c r="M5">
        <v>596.8958</v>
      </c>
      <c r="N5">
        <v>48000</v>
      </c>
      <c r="O5">
        <v>-1</v>
      </c>
      <c r="P5">
        <v>136963</v>
      </c>
      <c r="Q5">
        <v>48000</v>
      </c>
      <c r="R5">
        <v>0</v>
      </c>
      <c r="S5">
        <v>0.3736018</v>
      </c>
      <c r="T5">
        <v>-30.62568</v>
      </c>
      <c r="U5">
        <v>-80.28915</v>
      </c>
      <c r="V5">
        <v>-27.90132</v>
      </c>
      <c r="W5">
        <v>291.2862</v>
      </c>
      <c r="X5">
        <v>38.8393</v>
      </c>
      <c r="Y5">
        <v>0.3928571</v>
      </c>
      <c r="Z5">
        <v>-30.38323</v>
      </c>
      <c r="AA5">
        <v>-86.88013</v>
      </c>
      <c r="AB5">
        <v>-28.17661</v>
      </c>
      <c r="AC5">
        <v>177.4401</v>
      </c>
      <c r="AD5">
        <v>39.3023</v>
      </c>
      <c r="AE5">
        <v>38</v>
      </c>
      <c r="AF5">
        <v>24</v>
      </c>
      <c r="AG5">
        <v>180</v>
      </c>
      <c r="AH5" t="s">
        <v>299</v>
      </c>
      <c r="AI5" t="s">
        <v>662</v>
      </c>
      <c r="AJ5">
        <v>6.55438293101175</v>
      </c>
      <c r="AK5" t="b">
        <v>1</v>
      </c>
    </row>
    <row r="6" spans="1:13">
      <c r="A6" s="26">
        <v>45482.2381018518</v>
      </c>
      <c r="B6">
        <v>0</v>
      </c>
      <c r="C6">
        <v>0</v>
      </c>
      <c r="D6" t="s">
        <v>479</v>
      </c>
      <c r="E6" s="21">
        <v>2</v>
      </c>
      <c r="F6" s="32">
        <v>45482.237962963</v>
      </c>
      <c r="G6" t="s">
        <v>480</v>
      </c>
      <c r="H6">
        <v>4.028512</v>
      </c>
      <c r="I6">
        <v>-0.1989918</v>
      </c>
      <c r="J6">
        <v>180</v>
      </c>
      <c r="K6" t="s">
        <v>299</v>
      </c>
      <c r="L6" t="s">
        <v>663</v>
      </c>
      <c r="M6">
        <v>6.43148140524438</v>
      </c>
    </row>
    <row r="7" spans="1:37">
      <c r="A7" s="26">
        <v>45482.2381018518</v>
      </c>
      <c r="B7">
        <v>0</v>
      </c>
      <c r="C7">
        <v>0</v>
      </c>
      <c r="D7" t="s">
        <v>297</v>
      </c>
      <c r="E7" s="21">
        <v>2</v>
      </c>
      <c r="F7" s="32">
        <v>45482.237962963</v>
      </c>
      <c r="G7" t="s">
        <v>298</v>
      </c>
      <c r="H7">
        <v>4.028512</v>
      </c>
      <c r="I7">
        <v>4.028512</v>
      </c>
      <c r="J7">
        <v>-0.1989918</v>
      </c>
      <c r="K7">
        <v>250.9583</v>
      </c>
      <c r="L7">
        <v>256.5321</v>
      </c>
      <c r="M7">
        <v>260.5625</v>
      </c>
      <c r="N7">
        <v>48000</v>
      </c>
      <c r="O7">
        <v>-1</v>
      </c>
      <c r="P7">
        <v>136963</v>
      </c>
      <c r="Q7">
        <v>48000</v>
      </c>
      <c r="R7">
        <v>0</v>
      </c>
      <c r="S7">
        <v>0.3758389</v>
      </c>
      <c r="T7">
        <v>-30.71857</v>
      </c>
      <c r="U7">
        <v>-80.23729</v>
      </c>
      <c r="V7">
        <v>-27.97762</v>
      </c>
      <c r="W7">
        <v>291.0625</v>
      </c>
      <c r="X7">
        <v>39.17049</v>
      </c>
      <c r="Y7">
        <v>0.3928571</v>
      </c>
      <c r="Z7">
        <v>-30.38323</v>
      </c>
      <c r="AA7">
        <v>-86.88013</v>
      </c>
      <c r="AB7">
        <v>-28.17661</v>
      </c>
      <c r="AC7">
        <v>292.33</v>
      </c>
      <c r="AD7">
        <v>39.3023</v>
      </c>
      <c r="AE7">
        <v>38</v>
      </c>
      <c r="AF7">
        <v>24</v>
      </c>
      <c r="AG7">
        <v>180</v>
      </c>
      <c r="AH7" t="s">
        <v>299</v>
      </c>
      <c r="AI7" t="s">
        <v>663</v>
      </c>
      <c r="AJ7">
        <v>6.43148140524438</v>
      </c>
      <c r="AK7" t="b">
        <v>1</v>
      </c>
    </row>
    <row r="8" spans="1:13">
      <c r="A8" s="26">
        <v>45482.2382175926</v>
      </c>
      <c r="B8">
        <v>0</v>
      </c>
      <c r="C8">
        <v>0</v>
      </c>
      <c r="D8" t="s">
        <v>479</v>
      </c>
      <c r="E8" s="21">
        <v>2</v>
      </c>
      <c r="F8" s="32">
        <v>45482.2380787037</v>
      </c>
      <c r="G8" t="s">
        <v>298</v>
      </c>
      <c r="H8">
        <v>4.091891</v>
      </c>
      <c r="I8">
        <v>-0.3117218</v>
      </c>
      <c r="J8">
        <v>180</v>
      </c>
      <c r="K8" t="s">
        <v>299</v>
      </c>
      <c r="L8" t="s">
        <v>664</v>
      </c>
      <c r="M8">
        <v>5.92782501397535</v>
      </c>
    </row>
    <row r="9" spans="1:37">
      <c r="A9" s="26">
        <v>45482.2382175926</v>
      </c>
      <c r="B9">
        <v>0</v>
      </c>
      <c r="C9">
        <v>0</v>
      </c>
      <c r="D9" t="s">
        <v>297</v>
      </c>
      <c r="E9" s="21">
        <v>2</v>
      </c>
      <c r="F9" s="32">
        <v>45482.2380787037</v>
      </c>
      <c r="G9" t="s">
        <v>298</v>
      </c>
      <c r="H9">
        <v>4.091891</v>
      </c>
      <c r="I9">
        <v>4.091891</v>
      </c>
      <c r="J9">
        <v>-0.3117218</v>
      </c>
      <c r="K9">
        <v>259.7708</v>
      </c>
      <c r="L9">
        <v>263.9062</v>
      </c>
      <c r="M9">
        <v>271.0417</v>
      </c>
      <c r="N9">
        <v>48000</v>
      </c>
      <c r="O9">
        <v>-1</v>
      </c>
      <c r="P9">
        <v>136963</v>
      </c>
      <c r="Q9">
        <v>48000</v>
      </c>
      <c r="R9">
        <v>0</v>
      </c>
      <c r="S9">
        <v>0.3736018</v>
      </c>
      <c r="T9">
        <v>-30.62046</v>
      </c>
      <c r="U9">
        <v>-79.79975</v>
      </c>
      <c r="V9">
        <v>-27.86489</v>
      </c>
      <c r="W9">
        <v>180.1937</v>
      </c>
      <c r="X9">
        <v>39.0983</v>
      </c>
      <c r="Y9">
        <v>0.3928571</v>
      </c>
      <c r="Z9">
        <v>-30.38323</v>
      </c>
      <c r="AA9">
        <v>-86.88013</v>
      </c>
      <c r="AB9">
        <v>-28.17661</v>
      </c>
      <c r="AC9">
        <v>178.251</v>
      </c>
      <c r="AD9">
        <v>39.3023</v>
      </c>
      <c r="AE9">
        <v>38</v>
      </c>
      <c r="AF9">
        <v>24</v>
      </c>
      <c r="AG9">
        <v>180</v>
      </c>
      <c r="AH9" t="s">
        <v>299</v>
      </c>
      <c r="AI9" t="s">
        <v>664</v>
      </c>
      <c r="AJ9">
        <v>5.92782501397535</v>
      </c>
      <c r="AK9" t="b">
        <v>1</v>
      </c>
    </row>
    <row r="10" spans="1:13">
      <c r="A10" s="26">
        <v>45482.2383449074</v>
      </c>
      <c r="B10">
        <v>0</v>
      </c>
      <c r="C10">
        <v>0</v>
      </c>
      <c r="D10" t="s">
        <v>479</v>
      </c>
      <c r="E10" s="21">
        <v>3</v>
      </c>
      <c r="F10" s="32">
        <v>45482.2381944444</v>
      </c>
      <c r="G10" t="s">
        <v>480</v>
      </c>
      <c r="H10">
        <v>3.881374</v>
      </c>
      <c r="I10">
        <v>-0.3052597</v>
      </c>
      <c r="J10">
        <v>180</v>
      </c>
      <c r="K10" t="s">
        <v>299</v>
      </c>
      <c r="L10" t="s">
        <v>665</v>
      </c>
      <c r="M10">
        <v>6.18664033165104</v>
      </c>
    </row>
    <row r="11" spans="1:37">
      <c r="A11" s="26">
        <v>45482.2383449074</v>
      </c>
      <c r="B11">
        <v>0</v>
      </c>
      <c r="C11">
        <v>0</v>
      </c>
      <c r="D11" t="s">
        <v>297</v>
      </c>
      <c r="E11" s="21">
        <v>3</v>
      </c>
      <c r="F11" s="32">
        <v>45482.2381944444</v>
      </c>
      <c r="G11" t="s">
        <v>298</v>
      </c>
      <c r="H11">
        <v>3.881374</v>
      </c>
      <c r="I11">
        <v>3.881374</v>
      </c>
      <c r="J11">
        <v>-0.3052597</v>
      </c>
      <c r="K11">
        <v>254.625</v>
      </c>
      <c r="L11">
        <v>269.2505</v>
      </c>
      <c r="M11">
        <v>283</v>
      </c>
      <c r="N11">
        <v>48244.72</v>
      </c>
      <c r="O11">
        <v>-1</v>
      </c>
      <c r="P11">
        <v>136963</v>
      </c>
      <c r="Q11">
        <v>48000</v>
      </c>
      <c r="R11">
        <v>1</v>
      </c>
      <c r="S11">
        <v>0.3691275</v>
      </c>
      <c r="T11">
        <v>-30.67132</v>
      </c>
      <c r="U11">
        <v>-80.18562</v>
      </c>
      <c r="V11">
        <v>-27.87136</v>
      </c>
      <c r="W11">
        <v>290.9516</v>
      </c>
      <c r="X11">
        <v>39.15195</v>
      </c>
      <c r="Y11">
        <v>0.3928571</v>
      </c>
      <c r="Z11">
        <v>-30.38323</v>
      </c>
      <c r="AA11">
        <v>-86.88013</v>
      </c>
      <c r="AB11">
        <v>-28.17661</v>
      </c>
      <c r="AC11">
        <v>177.251</v>
      </c>
      <c r="AD11">
        <v>39.3023</v>
      </c>
      <c r="AE11">
        <v>38</v>
      </c>
      <c r="AF11">
        <v>24</v>
      </c>
      <c r="AG11">
        <v>180</v>
      </c>
      <c r="AH11" t="s">
        <v>299</v>
      </c>
      <c r="AI11" t="s">
        <v>665</v>
      </c>
      <c r="AJ11">
        <v>6.18664033165104</v>
      </c>
      <c r="AK11" t="b">
        <v>1</v>
      </c>
    </row>
    <row r="12" spans="1:13">
      <c r="A12" s="26">
        <v>45482.2384490741</v>
      </c>
      <c r="B12">
        <v>0</v>
      </c>
      <c r="C12">
        <v>0</v>
      </c>
      <c r="D12" t="s">
        <v>479</v>
      </c>
      <c r="E12" s="21">
        <v>3</v>
      </c>
      <c r="F12" s="32">
        <v>45482.2383101852</v>
      </c>
      <c r="G12" t="s">
        <v>298</v>
      </c>
      <c r="H12">
        <v>4.007795</v>
      </c>
      <c r="I12">
        <v>-0.2398319</v>
      </c>
      <c r="J12">
        <v>180</v>
      </c>
      <c r="K12" t="s">
        <v>299</v>
      </c>
      <c r="L12" t="s">
        <v>666</v>
      </c>
      <c r="M12">
        <v>6.17084840107017</v>
      </c>
    </row>
    <row r="13" spans="1:37">
      <c r="A13" s="26">
        <v>45482.2384490741</v>
      </c>
      <c r="B13">
        <v>0</v>
      </c>
      <c r="C13">
        <v>0</v>
      </c>
      <c r="D13" t="s">
        <v>297</v>
      </c>
      <c r="E13" s="21">
        <v>3</v>
      </c>
      <c r="F13" s="32">
        <v>45482.2383101852</v>
      </c>
      <c r="G13" t="s">
        <v>298</v>
      </c>
      <c r="H13">
        <v>4.007795</v>
      </c>
      <c r="I13">
        <v>4.007795</v>
      </c>
      <c r="J13">
        <v>-0.2398319</v>
      </c>
      <c r="K13">
        <v>273.4583</v>
      </c>
      <c r="L13">
        <v>278.5681</v>
      </c>
      <c r="M13">
        <v>281.8333</v>
      </c>
      <c r="N13">
        <v>48000</v>
      </c>
      <c r="O13">
        <v>-1</v>
      </c>
      <c r="P13">
        <v>136963</v>
      </c>
      <c r="Q13">
        <v>48000</v>
      </c>
      <c r="R13">
        <v>0</v>
      </c>
      <c r="S13">
        <v>0.3727679</v>
      </c>
      <c r="T13">
        <v>-30.67255</v>
      </c>
      <c r="U13">
        <v>-80.47929</v>
      </c>
      <c r="V13">
        <v>-27.93678</v>
      </c>
      <c r="W13">
        <v>291.644</v>
      </c>
      <c r="X13">
        <v>39.24664</v>
      </c>
      <c r="Y13">
        <v>0.3928571</v>
      </c>
      <c r="Z13">
        <v>-30.38323</v>
      </c>
      <c r="AA13">
        <v>-86.88013</v>
      </c>
      <c r="AB13">
        <v>-28.17661</v>
      </c>
      <c r="AC13">
        <v>178.9101</v>
      </c>
      <c r="AD13">
        <v>39.3023</v>
      </c>
      <c r="AE13">
        <v>38</v>
      </c>
      <c r="AF13">
        <v>24</v>
      </c>
      <c r="AG13">
        <v>180</v>
      </c>
      <c r="AH13" t="s">
        <v>299</v>
      </c>
      <c r="AI13" t="s">
        <v>666</v>
      </c>
      <c r="AJ13">
        <v>6.17084840107017</v>
      </c>
      <c r="AK13" t="b">
        <v>1</v>
      </c>
    </row>
    <row r="14" spans="1:13">
      <c r="A14" s="26">
        <v>45482.2385648148</v>
      </c>
      <c r="B14">
        <v>0</v>
      </c>
      <c r="C14">
        <v>0</v>
      </c>
      <c r="D14" t="s">
        <v>479</v>
      </c>
      <c r="E14" s="21">
        <v>4</v>
      </c>
      <c r="F14" s="32">
        <v>45482.2384259259</v>
      </c>
      <c r="G14" t="s">
        <v>480</v>
      </c>
      <c r="H14">
        <v>3.99494</v>
      </c>
      <c r="I14">
        <v>-0.2416821</v>
      </c>
      <c r="J14">
        <v>180</v>
      </c>
      <c r="K14" t="s">
        <v>299</v>
      </c>
      <c r="L14" t="s">
        <v>667</v>
      </c>
      <c r="M14">
        <v>5.29329017813029</v>
      </c>
    </row>
    <row r="15" spans="1:37">
      <c r="A15" s="26">
        <v>45482.2385648148</v>
      </c>
      <c r="B15">
        <v>0</v>
      </c>
      <c r="C15">
        <v>0</v>
      </c>
      <c r="D15" t="s">
        <v>297</v>
      </c>
      <c r="E15" s="21">
        <v>4</v>
      </c>
      <c r="F15" s="32">
        <v>45482.2384259259</v>
      </c>
      <c r="G15" t="s">
        <v>298</v>
      </c>
      <c r="H15">
        <v>3.99494</v>
      </c>
      <c r="I15">
        <v>3.99494</v>
      </c>
      <c r="J15">
        <v>-0.2416821</v>
      </c>
      <c r="K15">
        <v>252.9792</v>
      </c>
      <c r="L15">
        <v>257.9328</v>
      </c>
      <c r="M15">
        <v>261.0208</v>
      </c>
      <c r="N15">
        <v>48000</v>
      </c>
      <c r="O15">
        <v>-1</v>
      </c>
      <c r="P15">
        <v>136963</v>
      </c>
      <c r="Q15">
        <v>48000</v>
      </c>
      <c r="R15">
        <v>0</v>
      </c>
      <c r="S15">
        <v>0.3736018</v>
      </c>
      <c r="T15">
        <v>-30.68716</v>
      </c>
      <c r="U15">
        <v>-80.3587</v>
      </c>
      <c r="V15">
        <v>-27.93493</v>
      </c>
      <c r="W15">
        <v>177.0731</v>
      </c>
      <c r="X15">
        <v>39.10342</v>
      </c>
      <c r="Y15">
        <v>0.3928571</v>
      </c>
      <c r="Z15">
        <v>-30.38323</v>
      </c>
      <c r="AA15">
        <v>-86.88013</v>
      </c>
      <c r="AB15">
        <v>-28.17661</v>
      </c>
      <c r="AC15">
        <v>110.2851</v>
      </c>
      <c r="AD15">
        <v>39.3023</v>
      </c>
      <c r="AE15">
        <v>38</v>
      </c>
      <c r="AF15">
        <v>24</v>
      </c>
      <c r="AG15">
        <v>180</v>
      </c>
      <c r="AH15" t="s">
        <v>299</v>
      </c>
      <c r="AI15" t="s">
        <v>667</v>
      </c>
      <c r="AJ15">
        <v>5.29329017813029</v>
      </c>
      <c r="AK15" t="b">
        <v>1</v>
      </c>
    </row>
    <row r="16" spans="1:13">
      <c r="A16" s="26">
        <v>45482.2386805556</v>
      </c>
      <c r="B16">
        <v>0</v>
      </c>
      <c r="C16">
        <v>0</v>
      </c>
      <c r="D16" t="s">
        <v>479</v>
      </c>
      <c r="E16" s="21">
        <v>4</v>
      </c>
      <c r="F16" s="32">
        <v>45482.2385416667</v>
      </c>
      <c r="G16" t="s">
        <v>298</v>
      </c>
      <c r="H16">
        <v>3.804753</v>
      </c>
      <c r="I16">
        <v>-0.315073</v>
      </c>
      <c r="J16">
        <v>180</v>
      </c>
      <c r="K16" t="s">
        <v>299</v>
      </c>
      <c r="L16" t="s">
        <v>668</v>
      </c>
      <c r="M16">
        <v>5.89530807030739</v>
      </c>
    </row>
    <row r="17" spans="1:37">
      <c r="A17" s="26">
        <v>45482.2386805556</v>
      </c>
      <c r="B17">
        <v>0</v>
      </c>
      <c r="C17">
        <v>0</v>
      </c>
      <c r="D17" t="s">
        <v>297</v>
      </c>
      <c r="E17" s="21">
        <v>4</v>
      </c>
      <c r="F17" s="32">
        <v>45482.2385416667</v>
      </c>
      <c r="G17" t="s">
        <v>298</v>
      </c>
      <c r="H17">
        <v>3.804753</v>
      </c>
      <c r="I17">
        <v>3.804753</v>
      </c>
      <c r="J17">
        <v>-0.315073</v>
      </c>
      <c r="K17">
        <v>255</v>
      </c>
      <c r="L17">
        <v>260.6801</v>
      </c>
      <c r="M17">
        <v>265.3333</v>
      </c>
      <c r="N17">
        <v>48000</v>
      </c>
      <c r="O17">
        <v>-1</v>
      </c>
      <c r="P17">
        <v>136963</v>
      </c>
      <c r="Q17">
        <v>48000</v>
      </c>
      <c r="R17">
        <v>0</v>
      </c>
      <c r="S17">
        <v>0.3691275</v>
      </c>
      <c r="T17">
        <v>-30.65714</v>
      </c>
      <c r="U17">
        <v>-80.17912</v>
      </c>
      <c r="V17">
        <v>-27.86154</v>
      </c>
      <c r="W17">
        <v>291.049</v>
      </c>
      <c r="X17">
        <v>39.09702</v>
      </c>
      <c r="Y17">
        <v>0.3928571</v>
      </c>
      <c r="Z17">
        <v>-30.38323</v>
      </c>
      <c r="AA17">
        <v>-86.88013</v>
      </c>
      <c r="AB17">
        <v>-28.17661</v>
      </c>
      <c r="AC17">
        <v>177.1184</v>
      </c>
      <c r="AD17">
        <v>39.3023</v>
      </c>
      <c r="AE17">
        <v>38</v>
      </c>
      <c r="AF17">
        <v>24</v>
      </c>
      <c r="AG17">
        <v>180</v>
      </c>
      <c r="AH17" t="s">
        <v>299</v>
      </c>
      <c r="AI17" t="s">
        <v>668</v>
      </c>
      <c r="AJ17">
        <v>5.89530807030739</v>
      </c>
      <c r="AK17" t="b">
        <v>1</v>
      </c>
    </row>
    <row r="18" spans="1:13">
      <c r="A18" s="26">
        <v>45482.2387962963</v>
      </c>
      <c r="B18">
        <v>0</v>
      </c>
      <c r="C18">
        <v>0</v>
      </c>
      <c r="D18" t="s">
        <v>479</v>
      </c>
      <c r="E18" s="21">
        <v>5</v>
      </c>
      <c r="F18" s="32">
        <v>45482.2386574074</v>
      </c>
      <c r="G18" t="s">
        <v>480</v>
      </c>
      <c r="H18">
        <v>3.934694</v>
      </c>
      <c r="I18">
        <v>-0.2889233</v>
      </c>
      <c r="J18">
        <v>180</v>
      </c>
      <c r="K18" t="s">
        <v>299</v>
      </c>
      <c r="L18" t="s">
        <v>669</v>
      </c>
      <c r="M18">
        <v>5.95232788772605</v>
      </c>
    </row>
    <row r="19" spans="1:37">
      <c r="A19" s="26">
        <v>45482.2387962963</v>
      </c>
      <c r="B19">
        <v>0</v>
      </c>
      <c r="C19">
        <v>0</v>
      </c>
      <c r="D19" t="s">
        <v>297</v>
      </c>
      <c r="E19" s="21">
        <v>5</v>
      </c>
      <c r="F19" s="32">
        <v>45482.2386574074</v>
      </c>
      <c r="G19" t="s">
        <v>298</v>
      </c>
      <c r="H19">
        <v>3.934694</v>
      </c>
      <c r="I19">
        <v>3.934694</v>
      </c>
      <c r="J19">
        <v>-0.2889233</v>
      </c>
      <c r="K19">
        <v>230.7292</v>
      </c>
      <c r="L19">
        <v>235.5664</v>
      </c>
      <c r="M19">
        <v>241</v>
      </c>
      <c r="N19">
        <v>48000</v>
      </c>
      <c r="O19">
        <v>-1</v>
      </c>
      <c r="P19">
        <v>136963</v>
      </c>
      <c r="Q19">
        <v>48000</v>
      </c>
      <c r="R19">
        <v>0</v>
      </c>
      <c r="S19">
        <v>0.3691275</v>
      </c>
      <c r="T19">
        <v>-30.69166</v>
      </c>
      <c r="U19">
        <v>-80.28418</v>
      </c>
      <c r="V19">
        <v>-27.88769</v>
      </c>
      <c r="W19">
        <v>291.0051</v>
      </c>
      <c r="X19">
        <v>38.95726</v>
      </c>
      <c r="Y19">
        <v>0.3928571</v>
      </c>
      <c r="Z19">
        <v>-30.38323</v>
      </c>
      <c r="AA19">
        <v>-86.88013</v>
      </c>
      <c r="AB19">
        <v>-28.17661</v>
      </c>
      <c r="AC19">
        <v>108.2675</v>
      </c>
      <c r="AD19">
        <v>39.3023</v>
      </c>
      <c r="AE19">
        <v>38</v>
      </c>
      <c r="AF19">
        <v>24</v>
      </c>
      <c r="AG19">
        <v>180</v>
      </c>
      <c r="AH19" t="s">
        <v>299</v>
      </c>
      <c r="AI19" t="s">
        <v>669</v>
      </c>
      <c r="AJ19">
        <v>5.95232788772605</v>
      </c>
      <c r="AK19" t="b">
        <v>1</v>
      </c>
    </row>
    <row r="20" spans="1:13">
      <c r="A20" s="26">
        <v>45482.238912037</v>
      </c>
      <c r="B20">
        <v>0</v>
      </c>
      <c r="C20">
        <v>0</v>
      </c>
      <c r="D20" t="s">
        <v>479</v>
      </c>
      <c r="E20" s="21">
        <v>5</v>
      </c>
      <c r="F20" s="32">
        <v>45482.2387731482</v>
      </c>
      <c r="G20" t="s">
        <v>298</v>
      </c>
      <c r="H20">
        <v>4.010436</v>
      </c>
      <c r="I20">
        <v>-0.3195858</v>
      </c>
      <c r="J20">
        <v>180</v>
      </c>
      <c r="K20" t="s">
        <v>299</v>
      </c>
      <c r="L20" t="s">
        <v>670</v>
      </c>
      <c r="M20">
        <v>5.92492399829298</v>
      </c>
    </row>
    <row r="21" spans="1:37">
      <c r="A21" s="26">
        <v>45482.238912037</v>
      </c>
      <c r="B21">
        <v>0</v>
      </c>
      <c r="C21">
        <v>0</v>
      </c>
      <c r="D21" t="s">
        <v>297</v>
      </c>
      <c r="E21" s="21">
        <v>5</v>
      </c>
      <c r="F21" s="32">
        <v>45482.2387731482</v>
      </c>
      <c r="G21" t="s">
        <v>298</v>
      </c>
      <c r="H21">
        <v>4.010436</v>
      </c>
      <c r="I21">
        <v>4.010436</v>
      </c>
      <c r="J21">
        <v>-0.3195858</v>
      </c>
      <c r="K21">
        <v>255.375</v>
      </c>
      <c r="L21">
        <v>262.165</v>
      </c>
      <c r="M21">
        <v>266.1667</v>
      </c>
      <c r="N21">
        <v>48000</v>
      </c>
      <c r="O21">
        <v>-1</v>
      </c>
      <c r="P21">
        <v>136963</v>
      </c>
      <c r="Q21">
        <v>48000</v>
      </c>
      <c r="R21">
        <v>0</v>
      </c>
      <c r="S21">
        <v>0.3713647</v>
      </c>
      <c r="T21">
        <v>-30.63407</v>
      </c>
      <c r="U21">
        <v>-79.55035</v>
      </c>
      <c r="V21">
        <v>-27.85703</v>
      </c>
      <c r="W21">
        <v>291.9853</v>
      </c>
      <c r="X21">
        <v>39.02082</v>
      </c>
      <c r="Y21">
        <v>0.3928571</v>
      </c>
      <c r="Z21">
        <v>-30.38323</v>
      </c>
      <c r="AA21">
        <v>-86.88013</v>
      </c>
      <c r="AB21">
        <v>-28.17661</v>
      </c>
      <c r="AC21">
        <v>178.251</v>
      </c>
      <c r="AD21">
        <v>39.3023</v>
      </c>
      <c r="AE21">
        <v>38</v>
      </c>
      <c r="AF21">
        <v>24</v>
      </c>
      <c r="AG21">
        <v>180</v>
      </c>
      <c r="AH21" t="s">
        <v>299</v>
      </c>
      <c r="AI21" t="s">
        <v>670</v>
      </c>
      <c r="AJ21">
        <v>5.92492399829298</v>
      </c>
      <c r="AK21" t="b">
        <v>1</v>
      </c>
    </row>
    <row r="22" spans="1:13">
      <c r="A22" s="26">
        <v>45482.2390277778</v>
      </c>
      <c r="B22">
        <v>0</v>
      </c>
      <c r="C22">
        <v>0</v>
      </c>
      <c r="D22" t="s">
        <v>479</v>
      </c>
      <c r="E22" s="21">
        <v>6</v>
      </c>
      <c r="F22" s="32">
        <v>45482.2388888889</v>
      </c>
      <c r="G22" t="s">
        <v>480</v>
      </c>
      <c r="H22">
        <v>3.768279</v>
      </c>
      <c r="I22">
        <v>-0.2791748</v>
      </c>
      <c r="J22">
        <v>180</v>
      </c>
      <c r="K22" t="s">
        <v>299</v>
      </c>
      <c r="L22" t="s">
        <v>671</v>
      </c>
      <c r="M22">
        <v>6.32475101423692</v>
      </c>
    </row>
    <row r="23" spans="1:37">
      <c r="A23" s="26">
        <v>45482.2390277778</v>
      </c>
      <c r="B23">
        <v>0</v>
      </c>
      <c r="C23">
        <v>0</v>
      </c>
      <c r="D23" t="s">
        <v>297</v>
      </c>
      <c r="E23" s="21">
        <v>6</v>
      </c>
      <c r="F23" s="32">
        <v>45482.2388888889</v>
      </c>
      <c r="G23" t="s">
        <v>298</v>
      </c>
      <c r="H23">
        <v>3.768279</v>
      </c>
      <c r="I23">
        <v>3.768279</v>
      </c>
      <c r="J23">
        <v>-0.2791748</v>
      </c>
      <c r="K23">
        <v>250.8125</v>
      </c>
      <c r="L23">
        <v>253.4532</v>
      </c>
      <c r="M23">
        <v>263.625</v>
      </c>
      <c r="N23">
        <v>48000</v>
      </c>
      <c r="O23">
        <v>-1</v>
      </c>
      <c r="P23">
        <v>136963</v>
      </c>
      <c r="Q23">
        <v>48000</v>
      </c>
      <c r="R23">
        <v>0</v>
      </c>
      <c r="S23">
        <v>0.3691275</v>
      </c>
      <c r="T23">
        <v>-30.68355</v>
      </c>
      <c r="U23">
        <v>-80.7043</v>
      </c>
      <c r="V23">
        <v>-27.89744</v>
      </c>
      <c r="W23">
        <v>291.4753</v>
      </c>
      <c r="X23">
        <v>39.07549</v>
      </c>
      <c r="Y23">
        <v>0.3928571</v>
      </c>
      <c r="Z23">
        <v>-30.38323</v>
      </c>
      <c r="AA23">
        <v>-86.88013</v>
      </c>
      <c r="AB23">
        <v>-28.17661</v>
      </c>
      <c r="AC23">
        <v>177.4014</v>
      </c>
      <c r="AD23">
        <v>39.3023</v>
      </c>
      <c r="AE23">
        <v>38</v>
      </c>
      <c r="AF23">
        <v>24</v>
      </c>
      <c r="AG23">
        <v>180</v>
      </c>
      <c r="AH23" t="s">
        <v>299</v>
      </c>
      <c r="AI23" t="s">
        <v>671</v>
      </c>
      <c r="AJ23">
        <v>6.32475101423692</v>
      </c>
      <c r="AK23" t="b">
        <v>1</v>
      </c>
    </row>
    <row r="24" spans="1:13">
      <c r="A24" s="26">
        <v>45482.2391435185</v>
      </c>
      <c r="B24">
        <v>0</v>
      </c>
      <c r="C24">
        <v>0</v>
      </c>
      <c r="D24" t="s">
        <v>479</v>
      </c>
      <c r="E24" s="21">
        <v>6</v>
      </c>
      <c r="F24" s="32">
        <v>45482.2390046296</v>
      </c>
      <c r="G24" t="s">
        <v>298</v>
      </c>
      <c r="H24">
        <v>3.805307</v>
      </c>
      <c r="I24">
        <v>-0.3410873</v>
      </c>
      <c r="J24">
        <v>180</v>
      </c>
      <c r="K24" t="s">
        <v>299</v>
      </c>
      <c r="L24" t="s">
        <v>672</v>
      </c>
      <c r="M24">
        <v>5.58353314061852</v>
      </c>
    </row>
    <row r="25" spans="1:37">
      <c r="A25" s="26">
        <v>45482.2391435185</v>
      </c>
      <c r="B25">
        <v>0</v>
      </c>
      <c r="C25">
        <v>0</v>
      </c>
      <c r="D25" t="s">
        <v>297</v>
      </c>
      <c r="E25" s="21">
        <v>6</v>
      </c>
      <c r="F25" s="32">
        <v>45482.2390046296</v>
      </c>
      <c r="G25" t="s">
        <v>298</v>
      </c>
      <c r="H25">
        <v>3.805307</v>
      </c>
      <c r="I25">
        <v>3.805307</v>
      </c>
      <c r="J25">
        <v>-0.3410873</v>
      </c>
      <c r="K25">
        <v>253.75</v>
      </c>
      <c r="L25">
        <v>260.7525</v>
      </c>
      <c r="M25">
        <v>263.5</v>
      </c>
      <c r="N25">
        <v>48000</v>
      </c>
      <c r="O25">
        <v>-1</v>
      </c>
      <c r="P25">
        <v>136963</v>
      </c>
      <c r="Q25">
        <v>48000</v>
      </c>
      <c r="R25">
        <v>0</v>
      </c>
      <c r="S25">
        <v>0.3683036</v>
      </c>
      <c r="T25">
        <v>-30.64443</v>
      </c>
      <c r="U25">
        <v>-79.93135</v>
      </c>
      <c r="V25">
        <v>-27.83553</v>
      </c>
      <c r="W25">
        <v>290.7228</v>
      </c>
      <c r="X25">
        <v>38.90761</v>
      </c>
      <c r="Y25">
        <v>0.3928571</v>
      </c>
      <c r="Z25">
        <v>-30.38323</v>
      </c>
      <c r="AA25">
        <v>-86.88013</v>
      </c>
      <c r="AB25">
        <v>-28.17661</v>
      </c>
      <c r="AC25">
        <v>179.0859</v>
      </c>
      <c r="AD25">
        <v>39.3023</v>
      </c>
      <c r="AE25">
        <v>38</v>
      </c>
      <c r="AF25">
        <v>24</v>
      </c>
      <c r="AG25">
        <v>180</v>
      </c>
      <c r="AH25" t="s">
        <v>299</v>
      </c>
      <c r="AI25" t="s">
        <v>672</v>
      </c>
      <c r="AJ25">
        <v>5.58353314061852</v>
      </c>
      <c r="AK25" t="b">
        <v>1</v>
      </c>
    </row>
    <row r="26" spans="1:13">
      <c r="A26" s="26">
        <v>45482.2392708333</v>
      </c>
      <c r="B26">
        <v>0</v>
      </c>
      <c r="C26">
        <v>0</v>
      </c>
      <c r="D26" t="s">
        <v>479</v>
      </c>
      <c r="E26" s="21">
        <v>7</v>
      </c>
      <c r="F26" s="32">
        <v>45482.2391203704</v>
      </c>
      <c r="G26" t="s">
        <v>480</v>
      </c>
      <c r="H26">
        <v>3.444054</v>
      </c>
      <c r="I26">
        <v>-0.18857</v>
      </c>
      <c r="J26">
        <v>180</v>
      </c>
      <c r="K26" t="s">
        <v>299</v>
      </c>
      <c r="L26" t="s">
        <v>673</v>
      </c>
      <c r="M26">
        <v>6.43277566802167</v>
      </c>
    </row>
    <row r="27" spans="1:37">
      <c r="A27" s="26">
        <v>45482.2392708333</v>
      </c>
      <c r="B27">
        <v>0</v>
      </c>
      <c r="C27">
        <v>0</v>
      </c>
      <c r="D27" t="s">
        <v>297</v>
      </c>
      <c r="E27" s="21">
        <v>7</v>
      </c>
      <c r="F27" s="32">
        <v>45482.2391203704</v>
      </c>
      <c r="G27" t="s">
        <v>298</v>
      </c>
      <c r="H27">
        <v>3.444054</v>
      </c>
      <c r="I27">
        <v>3.444054</v>
      </c>
      <c r="J27">
        <v>-0.18857</v>
      </c>
      <c r="K27">
        <v>253.3333</v>
      </c>
      <c r="L27">
        <v>263.485</v>
      </c>
      <c r="M27">
        <v>286.6667</v>
      </c>
      <c r="N27">
        <v>48000</v>
      </c>
      <c r="O27">
        <v>-1</v>
      </c>
      <c r="P27">
        <v>136963</v>
      </c>
      <c r="Q27">
        <v>48000</v>
      </c>
      <c r="R27">
        <v>0</v>
      </c>
      <c r="S27">
        <v>0.3713647</v>
      </c>
      <c r="T27">
        <v>-30.75076</v>
      </c>
      <c r="U27">
        <v>-80.02449</v>
      </c>
      <c r="V27">
        <v>-27.98804</v>
      </c>
      <c r="W27">
        <v>290.4371</v>
      </c>
      <c r="X27">
        <v>38.80492</v>
      </c>
      <c r="Y27">
        <v>0.3928571</v>
      </c>
      <c r="Z27">
        <v>-30.38323</v>
      </c>
      <c r="AA27">
        <v>-86.88013</v>
      </c>
      <c r="AB27">
        <v>-28.17661</v>
      </c>
      <c r="AC27">
        <v>177.6985</v>
      </c>
      <c r="AD27">
        <v>39.3023</v>
      </c>
      <c r="AE27">
        <v>38</v>
      </c>
      <c r="AF27">
        <v>24</v>
      </c>
      <c r="AG27">
        <v>180</v>
      </c>
      <c r="AH27" t="s">
        <v>299</v>
      </c>
      <c r="AI27" t="s">
        <v>673</v>
      </c>
      <c r="AJ27">
        <v>6.43277566802167</v>
      </c>
      <c r="AK27" t="b">
        <v>1</v>
      </c>
    </row>
    <row r="28" spans="1:13">
      <c r="A28" s="26">
        <v>45482.239375</v>
      </c>
      <c r="B28">
        <v>0</v>
      </c>
      <c r="C28">
        <v>0</v>
      </c>
      <c r="D28" t="s">
        <v>479</v>
      </c>
      <c r="E28" s="21">
        <v>7</v>
      </c>
      <c r="F28" s="32">
        <v>45482.2392361111</v>
      </c>
      <c r="G28" t="s">
        <v>298</v>
      </c>
      <c r="H28">
        <v>3.08464</v>
      </c>
      <c r="I28">
        <v>-0.2829876</v>
      </c>
      <c r="J28">
        <v>180</v>
      </c>
      <c r="K28" t="s">
        <v>299</v>
      </c>
      <c r="L28" t="s">
        <v>674</v>
      </c>
      <c r="M28">
        <v>5.30793685921409</v>
      </c>
    </row>
    <row r="29" spans="1:37">
      <c r="A29" s="26">
        <v>45482.239375</v>
      </c>
      <c r="B29">
        <v>0</v>
      </c>
      <c r="C29">
        <v>0</v>
      </c>
      <c r="D29" t="s">
        <v>297</v>
      </c>
      <c r="E29" s="21">
        <v>7</v>
      </c>
      <c r="F29" s="32">
        <v>45482.2392361111</v>
      </c>
      <c r="G29" t="s">
        <v>298</v>
      </c>
      <c r="H29">
        <v>3.08464</v>
      </c>
      <c r="I29">
        <v>3.08464</v>
      </c>
      <c r="J29">
        <v>-0.2829876</v>
      </c>
      <c r="K29">
        <v>253.5833</v>
      </c>
      <c r="L29">
        <v>285.6213</v>
      </c>
      <c r="M29">
        <v>303.8542</v>
      </c>
      <c r="N29">
        <v>48406.81</v>
      </c>
      <c r="O29">
        <v>-1</v>
      </c>
      <c r="P29">
        <v>136963</v>
      </c>
      <c r="Q29">
        <v>48000</v>
      </c>
      <c r="R29">
        <v>1</v>
      </c>
      <c r="S29">
        <v>0.3736018</v>
      </c>
      <c r="T29">
        <v>-30.62164</v>
      </c>
      <c r="U29">
        <v>-80.31318</v>
      </c>
      <c r="V29">
        <v>-27.89363</v>
      </c>
      <c r="W29">
        <v>292.3718</v>
      </c>
      <c r="X29">
        <v>39.15737</v>
      </c>
      <c r="Y29">
        <v>0.3928571</v>
      </c>
      <c r="Z29">
        <v>-30.38323</v>
      </c>
      <c r="AA29">
        <v>-86.88013</v>
      </c>
      <c r="AB29">
        <v>-28.17661</v>
      </c>
      <c r="AC29">
        <v>179.2442</v>
      </c>
      <c r="AD29">
        <v>39.3023</v>
      </c>
      <c r="AE29">
        <v>38</v>
      </c>
      <c r="AF29">
        <v>24</v>
      </c>
      <c r="AG29">
        <v>180</v>
      </c>
      <c r="AH29" t="s">
        <v>299</v>
      </c>
      <c r="AI29" t="s">
        <v>674</v>
      </c>
      <c r="AJ29">
        <v>5.30793685921409</v>
      </c>
      <c r="AK29" t="b">
        <v>1</v>
      </c>
    </row>
    <row r="30" spans="1:13">
      <c r="A30" s="26">
        <v>45482.2395023148</v>
      </c>
      <c r="B30">
        <v>0</v>
      </c>
      <c r="C30">
        <v>0</v>
      </c>
      <c r="D30" t="s">
        <v>479</v>
      </c>
      <c r="E30" s="21">
        <v>8</v>
      </c>
      <c r="F30" s="32">
        <v>45482.2393518519</v>
      </c>
      <c r="G30" t="s">
        <v>480</v>
      </c>
      <c r="H30">
        <v>3.84143</v>
      </c>
      <c r="I30">
        <v>-0.287941</v>
      </c>
      <c r="J30">
        <v>180</v>
      </c>
      <c r="K30" t="s">
        <v>299</v>
      </c>
      <c r="L30" t="s">
        <v>675</v>
      </c>
      <c r="M30">
        <v>5.92680510155958</v>
      </c>
    </row>
    <row r="31" spans="1:37">
      <c r="A31" s="26">
        <v>45482.2395023148</v>
      </c>
      <c r="B31">
        <v>0</v>
      </c>
      <c r="C31">
        <v>0</v>
      </c>
      <c r="D31" t="s">
        <v>297</v>
      </c>
      <c r="E31" s="21">
        <v>8</v>
      </c>
      <c r="F31" s="32">
        <v>45482.2393518519</v>
      </c>
      <c r="G31" t="s">
        <v>298</v>
      </c>
      <c r="H31">
        <v>3.84143</v>
      </c>
      <c r="I31">
        <v>3.84143</v>
      </c>
      <c r="J31">
        <v>-0.287941</v>
      </c>
      <c r="K31">
        <v>294.2917</v>
      </c>
      <c r="L31">
        <v>319.4515</v>
      </c>
      <c r="M31">
        <v>342.4375</v>
      </c>
      <c r="N31">
        <v>48479.95</v>
      </c>
      <c r="O31">
        <v>-1</v>
      </c>
      <c r="P31">
        <v>136963</v>
      </c>
      <c r="Q31">
        <v>48000</v>
      </c>
      <c r="R31">
        <v>1</v>
      </c>
      <c r="S31">
        <v>0.3691275</v>
      </c>
      <c r="T31">
        <v>-30.67721</v>
      </c>
      <c r="U31">
        <v>-80.36954</v>
      </c>
      <c r="V31">
        <v>-27.88867</v>
      </c>
      <c r="W31">
        <v>180.5237</v>
      </c>
      <c r="X31">
        <v>39.20802</v>
      </c>
      <c r="Y31">
        <v>0.3928571</v>
      </c>
      <c r="Z31">
        <v>-30.38323</v>
      </c>
      <c r="AA31">
        <v>-86.88013</v>
      </c>
      <c r="AB31">
        <v>-28.17661</v>
      </c>
      <c r="AC31">
        <v>178.9101</v>
      </c>
      <c r="AD31">
        <v>39.3023</v>
      </c>
      <c r="AE31">
        <v>38</v>
      </c>
      <c r="AF31">
        <v>24</v>
      </c>
      <c r="AG31">
        <v>180</v>
      </c>
      <c r="AH31" t="s">
        <v>299</v>
      </c>
      <c r="AI31" t="s">
        <v>675</v>
      </c>
      <c r="AJ31">
        <v>5.92680510155958</v>
      </c>
      <c r="AK31" t="b">
        <v>1</v>
      </c>
    </row>
    <row r="32" spans="1:13">
      <c r="A32" s="26">
        <v>45482.2396180556</v>
      </c>
      <c r="B32">
        <v>0</v>
      </c>
      <c r="C32">
        <v>0</v>
      </c>
      <c r="D32" t="s">
        <v>479</v>
      </c>
      <c r="E32" s="21">
        <v>8</v>
      </c>
      <c r="F32" s="32">
        <v>45482.2394675926</v>
      </c>
      <c r="G32" t="s">
        <v>298</v>
      </c>
      <c r="H32">
        <v>3.872409</v>
      </c>
      <c r="I32">
        <v>-0.3629189</v>
      </c>
      <c r="J32">
        <v>180</v>
      </c>
      <c r="K32" t="s">
        <v>299</v>
      </c>
      <c r="L32" t="s">
        <v>676</v>
      </c>
      <c r="M32">
        <v>5.87480689203879</v>
      </c>
    </row>
    <row r="33" spans="1:37">
      <c r="A33" s="26">
        <v>45482.2396180556</v>
      </c>
      <c r="B33">
        <v>0</v>
      </c>
      <c r="C33">
        <v>0</v>
      </c>
      <c r="D33" t="s">
        <v>297</v>
      </c>
      <c r="E33" s="21">
        <v>8</v>
      </c>
      <c r="F33" s="32">
        <v>45482.2394675926</v>
      </c>
      <c r="G33" t="s">
        <v>298</v>
      </c>
      <c r="H33">
        <v>3.872409</v>
      </c>
      <c r="I33">
        <v>3.872409</v>
      </c>
      <c r="J33">
        <v>-0.3629189</v>
      </c>
      <c r="K33">
        <v>292.1042</v>
      </c>
      <c r="L33">
        <v>348.5084</v>
      </c>
      <c r="M33">
        <v>399.0208</v>
      </c>
      <c r="N33">
        <v>46820.36</v>
      </c>
      <c r="O33">
        <v>-1</v>
      </c>
      <c r="P33">
        <v>136963</v>
      </c>
      <c r="Q33">
        <v>48000</v>
      </c>
      <c r="R33">
        <v>1</v>
      </c>
      <c r="S33">
        <v>0.3668904</v>
      </c>
      <c r="T33">
        <v>-30.62864</v>
      </c>
      <c r="U33">
        <v>-80.11556</v>
      </c>
      <c r="V33">
        <v>-27.8137</v>
      </c>
      <c r="W33">
        <v>179.4101</v>
      </c>
      <c r="X33">
        <v>39.11526</v>
      </c>
      <c r="Y33">
        <v>0.3928571</v>
      </c>
      <c r="Z33">
        <v>-30.38323</v>
      </c>
      <c r="AA33">
        <v>-86.88013</v>
      </c>
      <c r="AB33">
        <v>-28.17661</v>
      </c>
      <c r="AC33">
        <v>179.3904</v>
      </c>
      <c r="AD33">
        <v>39.3023</v>
      </c>
      <c r="AE33">
        <v>38</v>
      </c>
      <c r="AF33">
        <v>24</v>
      </c>
      <c r="AG33">
        <v>180</v>
      </c>
      <c r="AH33" t="s">
        <v>299</v>
      </c>
      <c r="AI33" t="s">
        <v>676</v>
      </c>
      <c r="AJ33">
        <v>5.87480689203879</v>
      </c>
      <c r="AK33" t="b">
        <v>1</v>
      </c>
    </row>
    <row r="34" spans="1:13">
      <c r="A34" s="26">
        <v>45482.2397337963</v>
      </c>
      <c r="B34">
        <v>0</v>
      </c>
      <c r="C34">
        <v>0</v>
      </c>
      <c r="D34" t="s">
        <v>479</v>
      </c>
      <c r="E34" s="21">
        <v>9</v>
      </c>
      <c r="F34" s="32">
        <v>45482.2395833333</v>
      </c>
      <c r="G34" t="s">
        <v>480</v>
      </c>
      <c r="H34">
        <v>3.795203</v>
      </c>
      <c r="I34">
        <v>-0.2553215</v>
      </c>
      <c r="J34">
        <v>180</v>
      </c>
      <c r="K34" t="s">
        <v>299</v>
      </c>
      <c r="L34" t="s">
        <v>677</v>
      </c>
      <c r="M34">
        <v>6.2206777533817</v>
      </c>
    </row>
    <row r="35" spans="1:37">
      <c r="A35" s="26">
        <v>45482.2397337963</v>
      </c>
      <c r="B35">
        <v>0</v>
      </c>
      <c r="C35">
        <v>0</v>
      </c>
      <c r="D35" t="s">
        <v>297</v>
      </c>
      <c r="E35" s="21">
        <v>9</v>
      </c>
      <c r="F35" s="32">
        <v>45482.2395833333</v>
      </c>
      <c r="G35" t="s">
        <v>298</v>
      </c>
      <c r="H35">
        <v>3.795203</v>
      </c>
      <c r="I35">
        <v>3.795203</v>
      </c>
      <c r="J35">
        <v>-0.2553215</v>
      </c>
      <c r="K35">
        <v>298.6667</v>
      </c>
      <c r="L35">
        <v>310.4476</v>
      </c>
      <c r="M35">
        <v>323.0833</v>
      </c>
      <c r="N35">
        <v>47785.73</v>
      </c>
      <c r="O35">
        <v>-1</v>
      </c>
      <c r="P35">
        <v>136963</v>
      </c>
      <c r="Q35">
        <v>48000</v>
      </c>
      <c r="R35">
        <v>0</v>
      </c>
      <c r="S35">
        <v>0.3713647</v>
      </c>
      <c r="T35">
        <v>-30.70319</v>
      </c>
      <c r="U35">
        <v>-80.05507</v>
      </c>
      <c r="V35">
        <v>-27.92129</v>
      </c>
      <c r="W35">
        <v>291.4458</v>
      </c>
      <c r="X35">
        <v>38.94602</v>
      </c>
      <c r="Y35">
        <v>0.3928571</v>
      </c>
      <c r="Z35">
        <v>-30.38323</v>
      </c>
      <c r="AA35">
        <v>-86.88013</v>
      </c>
      <c r="AB35">
        <v>-28.17661</v>
      </c>
      <c r="AC35">
        <v>291.6429</v>
      </c>
      <c r="AD35">
        <v>39.3023</v>
      </c>
      <c r="AE35">
        <v>38</v>
      </c>
      <c r="AF35">
        <v>24</v>
      </c>
      <c r="AG35">
        <v>180</v>
      </c>
      <c r="AH35" t="s">
        <v>299</v>
      </c>
      <c r="AI35" t="s">
        <v>677</v>
      </c>
      <c r="AJ35">
        <v>6.2206777533817</v>
      </c>
      <c r="AK35" t="b">
        <v>1</v>
      </c>
    </row>
    <row r="36" spans="1:13">
      <c r="A36" s="26">
        <v>45482.239849537</v>
      </c>
      <c r="B36">
        <v>0</v>
      </c>
      <c r="C36">
        <v>0</v>
      </c>
      <c r="D36" t="s">
        <v>479</v>
      </c>
      <c r="E36" s="21">
        <v>9</v>
      </c>
      <c r="F36" s="32">
        <v>45482.2396990741</v>
      </c>
      <c r="G36" t="s">
        <v>298</v>
      </c>
      <c r="H36">
        <v>3.819953</v>
      </c>
      <c r="I36">
        <v>-0.3581829</v>
      </c>
      <c r="J36">
        <v>180</v>
      </c>
      <c r="K36" t="s">
        <v>299</v>
      </c>
      <c r="L36" t="s">
        <v>678</v>
      </c>
      <c r="M36">
        <v>6.1525781836798</v>
      </c>
    </row>
    <row r="37" spans="1:37">
      <c r="A37" s="26">
        <v>45482.239849537</v>
      </c>
      <c r="B37">
        <v>0</v>
      </c>
      <c r="C37">
        <v>0</v>
      </c>
      <c r="D37" t="s">
        <v>297</v>
      </c>
      <c r="E37" s="21">
        <v>9</v>
      </c>
      <c r="F37" s="32">
        <v>45482.2396990741</v>
      </c>
      <c r="G37" t="s">
        <v>298</v>
      </c>
      <c r="H37">
        <v>3.819953</v>
      </c>
      <c r="I37">
        <v>3.819953</v>
      </c>
      <c r="J37">
        <v>-0.3581829</v>
      </c>
      <c r="K37">
        <v>271.1875</v>
      </c>
      <c r="L37">
        <v>294.6353</v>
      </c>
      <c r="M37">
        <v>318.6667</v>
      </c>
      <c r="N37">
        <v>47533.57</v>
      </c>
      <c r="O37">
        <v>-1</v>
      </c>
      <c r="P37">
        <v>136963</v>
      </c>
      <c r="Q37">
        <v>48000</v>
      </c>
      <c r="R37">
        <v>1</v>
      </c>
      <c r="S37">
        <v>0.367713</v>
      </c>
      <c r="T37">
        <v>-30.60954</v>
      </c>
      <c r="U37">
        <v>-80.61015</v>
      </c>
      <c r="V37">
        <v>-27.81843</v>
      </c>
      <c r="W37">
        <v>179.2056</v>
      </c>
      <c r="X37">
        <v>39.03849</v>
      </c>
      <c r="Y37">
        <v>0.3928571</v>
      </c>
      <c r="Z37">
        <v>-30.38323</v>
      </c>
      <c r="AA37">
        <v>-86.88013</v>
      </c>
      <c r="AB37">
        <v>-28.17661</v>
      </c>
      <c r="AC37">
        <v>179.751</v>
      </c>
      <c r="AD37">
        <v>39.3023</v>
      </c>
      <c r="AE37">
        <v>38</v>
      </c>
      <c r="AF37">
        <v>24</v>
      </c>
      <c r="AG37">
        <v>180</v>
      </c>
      <c r="AH37" t="s">
        <v>299</v>
      </c>
      <c r="AI37" t="s">
        <v>678</v>
      </c>
      <c r="AJ37">
        <v>6.1525781836798</v>
      </c>
      <c r="AK37" t="b">
        <v>1</v>
      </c>
    </row>
    <row r="38" spans="1:13">
      <c r="A38" s="26">
        <v>45482.2399537037</v>
      </c>
      <c r="B38">
        <v>0</v>
      </c>
      <c r="C38">
        <v>0</v>
      </c>
      <c r="D38" t="s">
        <v>479</v>
      </c>
      <c r="E38" s="21">
        <v>10</v>
      </c>
      <c r="F38" s="32">
        <v>45482.2398148148</v>
      </c>
      <c r="G38" t="s">
        <v>480</v>
      </c>
      <c r="H38">
        <v>4.016148</v>
      </c>
      <c r="I38">
        <v>-0.2788162</v>
      </c>
      <c r="J38">
        <v>180</v>
      </c>
      <c r="K38" t="s">
        <v>299</v>
      </c>
      <c r="L38" t="s">
        <v>679</v>
      </c>
      <c r="M38">
        <v>5.76022274432034</v>
      </c>
    </row>
    <row r="39" spans="1:37">
      <c r="A39" s="26">
        <v>45482.2399537037</v>
      </c>
      <c r="B39">
        <v>0</v>
      </c>
      <c r="C39">
        <v>0</v>
      </c>
      <c r="D39" t="s">
        <v>297</v>
      </c>
      <c r="E39" s="21">
        <v>10</v>
      </c>
      <c r="F39" s="32">
        <v>45482.2398148148</v>
      </c>
      <c r="G39" t="s">
        <v>298</v>
      </c>
      <c r="H39">
        <v>4.016148</v>
      </c>
      <c r="I39">
        <v>4.016148</v>
      </c>
      <c r="J39">
        <v>-0.2788162</v>
      </c>
      <c r="K39">
        <v>294.3958</v>
      </c>
      <c r="L39">
        <v>307.5387</v>
      </c>
      <c r="M39">
        <v>321.8958</v>
      </c>
      <c r="N39">
        <v>47768.22</v>
      </c>
      <c r="O39">
        <v>-1</v>
      </c>
      <c r="P39">
        <v>136963</v>
      </c>
      <c r="Q39">
        <v>48000</v>
      </c>
      <c r="R39">
        <v>0</v>
      </c>
      <c r="S39">
        <v>0.3713647</v>
      </c>
      <c r="T39">
        <v>-30.65521</v>
      </c>
      <c r="U39">
        <v>-80.43596</v>
      </c>
      <c r="V39">
        <v>-27.8978</v>
      </c>
      <c r="W39">
        <v>292.4928</v>
      </c>
      <c r="X39">
        <v>39.26382</v>
      </c>
      <c r="Y39">
        <v>0.3928571</v>
      </c>
      <c r="Z39">
        <v>-30.38323</v>
      </c>
      <c r="AA39">
        <v>-86.88013</v>
      </c>
      <c r="AB39">
        <v>-28.17661</v>
      </c>
      <c r="AC39">
        <v>178.421</v>
      </c>
      <c r="AD39">
        <v>39.3023</v>
      </c>
      <c r="AE39">
        <v>38</v>
      </c>
      <c r="AF39">
        <v>24</v>
      </c>
      <c r="AG39">
        <v>180</v>
      </c>
      <c r="AH39" t="s">
        <v>299</v>
      </c>
      <c r="AI39" t="s">
        <v>679</v>
      </c>
      <c r="AJ39">
        <v>5.76022274432034</v>
      </c>
      <c r="AK39" t="b">
        <v>1</v>
      </c>
    </row>
    <row r="40" spans="1:13">
      <c r="A40" s="26">
        <v>45482.2400810185</v>
      </c>
      <c r="B40">
        <v>0</v>
      </c>
      <c r="C40">
        <v>0</v>
      </c>
      <c r="D40" t="s">
        <v>479</v>
      </c>
      <c r="E40" s="21">
        <v>10</v>
      </c>
      <c r="F40" s="32">
        <v>45482.2399305556</v>
      </c>
      <c r="G40" t="s">
        <v>298</v>
      </c>
      <c r="H40">
        <v>3.775184</v>
      </c>
      <c r="I40">
        <v>-0.3388596</v>
      </c>
      <c r="J40">
        <v>180</v>
      </c>
      <c r="K40" t="s">
        <v>299</v>
      </c>
      <c r="L40" t="s">
        <v>680</v>
      </c>
      <c r="M40">
        <v>5.64284793313261</v>
      </c>
    </row>
    <row r="41" spans="1:37">
      <c r="A41" s="26">
        <v>45482.2400810185</v>
      </c>
      <c r="B41">
        <v>0</v>
      </c>
      <c r="C41">
        <v>0</v>
      </c>
      <c r="D41" t="s">
        <v>297</v>
      </c>
      <c r="E41" s="21">
        <v>10</v>
      </c>
      <c r="F41" s="32">
        <v>45482.2399305556</v>
      </c>
      <c r="G41" t="s">
        <v>298</v>
      </c>
      <c r="H41">
        <v>3.775184</v>
      </c>
      <c r="I41">
        <v>3.775184</v>
      </c>
      <c r="J41">
        <v>-0.3388596</v>
      </c>
      <c r="K41">
        <v>278.4375</v>
      </c>
      <c r="L41">
        <v>286.1989</v>
      </c>
      <c r="M41">
        <v>306.8958</v>
      </c>
      <c r="N41">
        <v>48000</v>
      </c>
      <c r="O41">
        <v>-1</v>
      </c>
      <c r="P41">
        <v>136963</v>
      </c>
      <c r="Q41">
        <v>48000</v>
      </c>
      <c r="R41">
        <v>0</v>
      </c>
      <c r="S41">
        <v>0.3721973</v>
      </c>
      <c r="T41">
        <v>-30.60858</v>
      </c>
      <c r="U41">
        <v>-79.6637</v>
      </c>
      <c r="V41">
        <v>-27.83776</v>
      </c>
      <c r="W41">
        <v>291.4728</v>
      </c>
      <c r="X41">
        <v>38.99999</v>
      </c>
      <c r="Y41">
        <v>0.3928571</v>
      </c>
      <c r="Z41">
        <v>-30.38323</v>
      </c>
      <c r="AA41">
        <v>-86.88013</v>
      </c>
      <c r="AB41">
        <v>-28.17661</v>
      </c>
      <c r="AC41">
        <v>178.4644</v>
      </c>
      <c r="AD41">
        <v>39.3023</v>
      </c>
      <c r="AE41">
        <v>38</v>
      </c>
      <c r="AF41">
        <v>24</v>
      </c>
      <c r="AG41">
        <v>180</v>
      </c>
      <c r="AH41" t="s">
        <v>299</v>
      </c>
      <c r="AI41" t="s">
        <v>680</v>
      </c>
      <c r="AJ41">
        <v>5.64284793313261</v>
      </c>
      <c r="AK41" t="b">
        <v>1</v>
      </c>
    </row>
    <row r="42" spans="1:13">
      <c r="A42" s="26">
        <v>45482.2401851852</v>
      </c>
      <c r="B42">
        <v>0</v>
      </c>
      <c r="C42">
        <v>0</v>
      </c>
      <c r="D42" t="s">
        <v>479</v>
      </c>
      <c r="E42" s="21">
        <v>11</v>
      </c>
      <c r="F42" s="32">
        <v>45482.2400462963</v>
      </c>
      <c r="G42" t="s">
        <v>480</v>
      </c>
      <c r="H42">
        <v>4.080953</v>
      </c>
      <c r="I42">
        <v>-0.2235699</v>
      </c>
      <c r="J42">
        <v>180</v>
      </c>
      <c r="K42" t="s">
        <v>299</v>
      </c>
      <c r="L42" t="s">
        <v>681</v>
      </c>
      <c r="M42">
        <v>6.3330910798396</v>
      </c>
    </row>
    <row r="43" spans="1:37">
      <c r="A43" s="26">
        <v>45482.2401851852</v>
      </c>
      <c r="B43">
        <v>0</v>
      </c>
      <c r="C43">
        <v>0</v>
      </c>
      <c r="D43" t="s">
        <v>297</v>
      </c>
      <c r="E43" s="21">
        <v>11</v>
      </c>
      <c r="F43" s="32">
        <v>45482.2400462963</v>
      </c>
      <c r="G43" t="s">
        <v>298</v>
      </c>
      <c r="H43">
        <v>4.080953</v>
      </c>
      <c r="I43">
        <v>4.080953</v>
      </c>
      <c r="J43">
        <v>-0.2235699</v>
      </c>
      <c r="K43">
        <v>296.9792</v>
      </c>
      <c r="L43">
        <v>309.176</v>
      </c>
      <c r="M43">
        <v>321.9167</v>
      </c>
      <c r="N43">
        <v>47781.92</v>
      </c>
      <c r="O43">
        <v>-1</v>
      </c>
      <c r="P43">
        <v>136963</v>
      </c>
      <c r="Q43">
        <v>48000</v>
      </c>
      <c r="R43">
        <v>0</v>
      </c>
      <c r="S43">
        <v>0.3736018</v>
      </c>
      <c r="T43">
        <v>-30.69467</v>
      </c>
      <c r="U43">
        <v>-80.17623</v>
      </c>
      <c r="V43">
        <v>-27.95304</v>
      </c>
      <c r="W43">
        <v>178.0198</v>
      </c>
      <c r="X43">
        <v>38.97218</v>
      </c>
      <c r="Y43">
        <v>0.3928571</v>
      </c>
      <c r="Z43">
        <v>-30.38323</v>
      </c>
      <c r="AA43">
        <v>-86.88013</v>
      </c>
      <c r="AB43">
        <v>-28.17661</v>
      </c>
      <c r="AC43">
        <v>178.6174</v>
      </c>
      <c r="AD43">
        <v>39.3023</v>
      </c>
      <c r="AE43">
        <v>38</v>
      </c>
      <c r="AF43">
        <v>24</v>
      </c>
      <c r="AG43">
        <v>180</v>
      </c>
      <c r="AH43" t="s">
        <v>299</v>
      </c>
      <c r="AI43" t="s">
        <v>681</v>
      </c>
      <c r="AJ43">
        <v>6.3330910798396</v>
      </c>
      <c r="AK43" t="b">
        <v>1</v>
      </c>
    </row>
    <row r="44" spans="1:13">
      <c r="A44" s="26">
        <v>45482.2403009259</v>
      </c>
      <c r="B44">
        <v>0</v>
      </c>
      <c r="C44">
        <v>0</v>
      </c>
      <c r="D44" t="s">
        <v>479</v>
      </c>
      <c r="E44" s="21">
        <v>11</v>
      </c>
      <c r="F44" s="32">
        <v>45482.240162037</v>
      </c>
      <c r="G44" t="s">
        <v>298</v>
      </c>
      <c r="H44">
        <v>3.869986</v>
      </c>
      <c r="I44">
        <v>-0.2099648</v>
      </c>
      <c r="J44">
        <v>180</v>
      </c>
      <c r="K44" t="s">
        <v>299</v>
      </c>
      <c r="L44" t="s">
        <v>682</v>
      </c>
      <c r="M44">
        <v>6.14485358284108</v>
      </c>
    </row>
    <row r="45" spans="1:37">
      <c r="A45" s="26">
        <v>45482.2403009259</v>
      </c>
      <c r="B45">
        <v>0</v>
      </c>
      <c r="C45">
        <v>0</v>
      </c>
      <c r="D45" t="s">
        <v>297</v>
      </c>
      <c r="E45" s="21">
        <v>11</v>
      </c>
      <c r="F45" s="32">
        <v>45482.240162037</v>
      </c>
      <c r="G45" t="s">
        <v>298</v>
      </c>
      <c r="H45">
        <v>3.869986</v>
      </c>
      <c r="I45">
        <v>3.869986</v>
      </c>
      <c r="J45">
        <v>-0.2099648</v>
      </c>
      <c r="K45">
        <v>275.7292</v>
      </c>
      <c r="L45">
        <v>301.5482</v>
      </c>
      <c r="M45">
        <v>361.4792</v>
      </c>
      <c r="N45">
        <v>48196</v>
      </c>
      <c r="O45">
        <v>-1</v>
      </c>
      <c r="P45">
        <v>136963</v>
      </c>
      <c r="Q45">
        <v>48000</v>
      </c>
      <c r="R45">
        <v>0</v>
      </c>
      <c r="S45">
        <v>0.3780761</v>
      </c>
      <c r="T45">
        <v>-30.64367</v>
      </c>
      <c r="U45">
        <v>-80.33375</v>
      </c>
      <c r="V45">
        <v>-27.96665</v>
      </c>
      <c r="W45">
        <v>178.0296</v>
      </c>
      <c r="X45">
        <v>38.939</v>
      </c>
      <c r="Y45">
        <v>0.3928571</v>
      </c>
      <c r="Z45">
        <v>-30.38323</v>
      </c>
      <c r="AA45">
        <v>-86.88013</v>
      </c>
      <c r="AB45">
        <v>-28.17661</v>
      </c>
      <c r="AC45">
        <v>177.3874</v>
      </c>
      <c r="AD45">
        <v>39.3023</v>
      </c>
      <c r="AE45">
        <v>38</v>
      </c>
      <c r="AF45">
        <v>24</v>
      </c>
      <c r="AG45">
        <v>180</v>
      </c>
      <c r="AH45" t="s">
        <v>299</v>
      </c>
      <c r="AI45" t="s">
        <v>682</v>
      </c>
      <c r="AJ45">
        <v>6.14485358284108</v>
      </c>
      <c r="AK45" t="b">
        <v>1</v>
      </c>
    </row>
    <row r="46" spans="1:13">
      <c r="A46" s="26">
        <v>45482.2404282407</v>
      </c>
      <c r="B46">
        <v>0</v>
      </c>
      <c r="C46">
        <v>0</v>
      </c>
      <c r="D46" t="s">
        <v>479</v>
      </c>
      <c r="E46" s="21">
        <v>12</v>
      </c>
      <c r="F46" s="32">
        <v>45482.2402777778</v>
      </c>
      <c r="G46" t="s">
        <v>480</v>
      </c>
      <c r="H46">
        <v>3.57812</v>
      </c>
      <c r="I46">
        <v>-0.1265888</v>
      </c>
      <c r="J46">
        <v>180</v>
      </c>
      <c r="K46" t="s">
        <v>299</v>
      </c>
      <c r="L46" t="s">
        <v>683</v>
      </c>
      <c r="M46">
        <v>6.04030360115974</v>
      </c>
    </row>
    <row r="47" spans="1:37">
      <c r="A47" s="26">
        <v>45482.2404282407</v>
      </c>
      <c r="B47">
        <v>0</v>
      </c>
      <c r="C47">
        <v>0</v>
      </c>
      <c r="D47" t="s">
        <v>297</v>
      </c>
      <c r="E47" s="21">
        <v>12</v>
      </c>
      <c r="F47" s="32">
        <v>45482.2402777778</v>
      </c>
      <c r="G47" t="s">
        <v>298</v>
      </c>
      <c r="H47">
        <v>3.57812</v>
      </c>
      <c r="I47">
        <v>3.57812</v>
      </c>
      <c r="J47">
        <v>-0.1265888</v>
      </c>
      <c r="K47">
        <v>311.375</v>
      </c>
      <c r="L47">
        <v>399.2618</v>
      </c>
      <c r="M47">
        <v>477.3333</v>
      </c>
      <c r="N47">
        <v>49751.82</v>
      </c>
      <c r="O47">
        <v>-1</v>
      </c>
      <c r="P47">
        <v>136963</v>
      </c>
      <c r="Q47">
        <v>48000</v>
      </c>
      <c r="R47">
        <v>1</v>
      </c>
      <c r="S47">
        <v>0.3834081</v>
      </c>
      <c r="T47">
        <v>-30.68256</v>
      </c>
      <c r="U47">
        <v>-73.71113</v>
      </c>
      <c r="V47">
        <v>-28.05003</v>
      </c>
      <c r="W47">
        <v>179.4152</v>
      </c>
      <c r="X47">
        <v>39.01324</v>
      </c>
      <c r="Y47">
        <v>0.3928571</v>
      </c>
      <c r="Z47">
        <v>-30.38323</v>
      </c>
      <c r="AA47">
        <v>-86.88013</v>
      </c>
      <c r="AB47">
        <v>-28.17661</v>
      </c>
      <c r="AC47">
        <v>178.8135</v>
      </c>
      <c r="AD47">
        <v>39.3023</v>
      </c>
      <c r="AE47">
        <v>38</v>
      </c>
      <c r="AF47">
        <v>24</v>
      </c>
      <c r="AG47">
        <v>180</v>
      </c>
      <c r="AH47" t="s">
        <v>299</v>
      </c>
      <c r="AI47" t="s">
        <v>683</v>
      </c>
      <c r="AJ47">
        <v>6.04030360115974</v>
      </c>
      <c r="AK47" t="b">
        <v>1</v>
      </c>
    </row>
    <row r="48" spans="1:13">
      <c r="A48" s="26">
        <v>45482.2405439815</v>
      </c>
      <c r="B48">
        <v>0</v>
      </c>
      <c r="C48">
        <v>0</v>
      </c>
      <c r="D48" t="s">
        <v>479</v>
      </c>
      <c r="E48" s="21">
        <v>12</v>
      </c>
      <c r="F48" s="32">
        <v>45482.2403935185</v>
      </c>
      <c r="G48" t="s">
        <v>298</v>
      </c>
      <c r="H48">
        <v>1.992854</v>
      </c>
      <c r="I48">
        <v>-0.7784233</v>
      </c>
      <c r="J48">
        <v>180</v>
      </c>
      <c r="K48" t="s">
        <v>299</v>
      </c>
      <c r="L48" t="s">
        <v>684</v>
      </c>
      <c r="M48">
        <v>5.75682310870989</v>
      </c>
    </row>
    <row r="49" spans="1:37">
      <c r="A49" s="26">
        <v>45482.2405439815</v>
      </c>
      <c r="B49">
        <v>0</v>
      </c>
      <c r="C49">
        <v>0</v>
      </c>
      <c r="D49" t="s">
        <v>297</v>
      </c>
      <c r="E49" s="21">
        <v>12</v>
      </c>
      <c r="F49" s="32">
        <v>45482.2403935185</v>
      </c>
      <c r="G49" t="s">
        <v>298</v>
      </c>
      <c r="H49">
        <v>1.992854</v>
      </c>
      <c r="I49">
        <v>1.992854</v>
      </c>
      <c r="J49">
        <v>-0.7784233</v>
      </c>
      <c r="K49">
        <v>334.3125</v>
      </c>
      <c r="L49">
        <v>340.0575</v>
      </c>
      <c r="M49">
        <v>345</v>
      </c>
      <c r="N49">
        <v>48000</v>
      </c>
      <c r="O49">
        <v>-1</v>
      </c>
      <c r="P49">
        <v>136963</v>
      </c>
      <c r="Q49">
        <v>48000</v>
      </c>
      <c r="R49">
        <v>0</v>
      </c>
      <c r="S49">
        <v>0.3400447</v>
      </c>
      <c r="T49">
        <v>-30.64034</v>
      </c>
      <c r="U49">
        <v>-75.66842</v>
      </c>
      <c r="V49">
        <v>-27.39819</v>
      </c>
      <c r="W49">
        <v>176.5024</v>
      </c>
      <c r="X49">
        <v>39.63956</v>
      </c>
      <c r="Y49">
        <v>0.3928571</v>
      </c>
      <c r="Z49">
        <v>-30.38323</v>
      </c>
      <c r="AA49">
        <v>-86.88013</v>
      </c>
      <c r="AB49">
        <v>-28.17661</v>
      </c>
      <c r="AC49">
        <v>175.2851</v>
      </c>
      <c r="AD49">
        <v>39.3023</v>
      </c>
      <c r="AE49">
        <v>38</v>
      </c>
      <c r="AF49">
        <v>24</v>
      </c>
      <c r="AG49">
        <v>180</v>
      </c>
      <c r="AH49" t="s">
        <v>299</v>
      </c>
      <c r="AI49" t="s">
        <v>684</v>
      </c>
      <c r="AJ49">
        <v>5.75682310870989</v>
      </c>
      <c r="AK49" t="b">
        <v>1</v>
      </c>
    </row>
    <row r="50" spans="1:13">
      <c r="A50" s="26">
        <v>45482.2406597222</v>
      </c>
      <c r="B50">
        <v>0</v>
      </c>
      <c r="C50">
        <v>0</v>
      </c>
      <c r="D50" t="s">
        <v>479</v>
      </c>
      <c r="E50" s="21">
        <v>13</v>
      </c>
      <c r="F50" s="32">
        <v>45482.2405092593</v>
      </c>
      <c r="G50" t="s">
        <v>480</v>
      </c>
      <c r="H50">
        <v>3.663929</v>
      </c>
      <c r="I50">
        <v>-0.1364231</v>
      </c>
      <c r="J50">
        <v>180</v>
      </c>
      <c r="K50" t="s">
        <v>299</v>
      </c>
      <c r="L50" t="s">
        <v>685</v>
      </c>
      <c r="M50">
        <v>3.24368438166909</v>
      </c>
    </row>
    <row r="51" spans="1:37">
      <c r="A51" s="26">
        <v>45482.2406597222</v>
      </c>
      <c r="B51">
        <v>0</v>
      </c>
      <c r="C51">
        <v>0</v>
      </c>
      <c r="D51" t="s">
        <v>297</v>
      </c>
      <c r="E51" s="21">
        <v>13</v>
      </c>
      <c r="F51" s="32">
        <v>45482.2405092593</v>
      </c>
      <c r="G51" t="s">
        <v>298</v>
      </c>
      <c r="H51">
        <v>3.663929</v>
      </c>
      <c r="I51">
        <v>3.663929</v>
      </c>
      <c r="J51">
        <v>-0.1364231</v>
      </c>
      <c r="K51">
        <v>335.5417</v>
      </c>
      <c r="L51">
        <v>367.4476</v>
      </c>
      <c r="M51">
        <v>420.7917</v>
      </c>
      <c r="N51">
        <v>48459.91</v>
      </c>
      <c r="O51">
        <v>-1</v>
      </c>
      <c r="P51">
        <v>136963</v>
      </c>
      <c r="Q51">
        <v>48000</v>
      </c>
      <c r="R51">
        <v>1</v>
      </c>
      <c r="S51">
        <v>0.3758389</v>
      </c>
      <c r="T51">
        <v>-30.78094</v>
      </c>
      <c r="U51">
        <v>-80.90103</v>
      </c>
      <c r="V51">
        <v>-28.04019</v>
      </c>
      <c r="W51">
        <v>179.9442</v>
      </c>
      <c r="X51">
        <v>39.08793</v>
      </c>
      <c r="Y51">
        <v>0.3928571</v>
      </c>
      <c r="Z51">
        <v>-30.38323</v>
      </c>
      <c r="AA51">
        <v>-86.88013</v>
      </c>
      <c r="AB51">
        <v>-28.17661</v>
      </c>
      <c r="AC51">
        <v>179.8801</v>
      </c>
      <c r="AD51">
        <v>39.3023</v>
      </c>
      <c r="AE51">
        <v>38</v>
      </c>
      <c r="AF51">
        <v>24</v>
      </c>
      <c r="AG51">
        <v>180</v>
      </c>
      <c r="AH51" t="s">
        <v>299</v>
      </c>
      <c r="AI51" t="s">
        <v>685</v>
      </c>
      <c r="AJ51">
        <v>3.24368438166909</v>
      </c>
      <c r="AK51" t="b">
        <v>1</v>
      </c>
    </row>
    <row r="52" spans="1:13">
      <c r="A52" s="26">
        <v>45482.2407638889</v>
      </c>
      <c r="B52">
        <v>0</v>
      </c>
      <c r="C52">
        <v>0</v>
      </c>
      <c r="D52" t="s">
        <v>479</v>
      </c>
      <c r="E52" s="21">
        <v>13</v>
      </c>
      <c r="F52" s="32">
        <v>45482.240625</v>
      </c>
      <c r="G52" t="s">
        <v>298</v>
      </c>
      <c r="H52">
        <v>3.22491</v>
      </c>
      <c r="I52">
        <v>-0.1518974</v>
      </c>
      <c r="J52">
        <v>180</v>
      </c>
      <c r="K52" t="s">
        <v>299</v>
      </c>
      <c r="L52" t="s">
        <v>686</v>
      </c>
      <c r="M52">
        <v>2.65263904411856</v>
      </c>
    </row>
    <row r="53" spans="1:37">
      <c r="A53" s="26">
        <v>45482.2407638889</v>
      </c>
      <c r="B53">
        <v>0</v>
      </c>
      <c r="C53">
        <v>0</v>
      </c>
      <c r="D53" t="s">
        <v>297</v>
      </c>
      <c r="E53" s="21">
        <v>13</v>
      </c>
      <c r="F53" s="32">
        <v>45482.240625</v>
      </c>
      <c r="G53" t="s">
        <v>298</v>
      </c>
      <c r="H53">
        <v>3.22491</v>
      </c>
      <c r="I53">
        <v>3.22491</v>
      </c>
      <c r="J53">
        <v>-0.1518974</v>
      </c>
      <c r="K53">
        <v>310</v>
      </c>
      <c r="L53">
        <v>356.2577</v>
      </c>
      <c r="M53">
        <v>376.1875</v>
      </c>
      <c r="N53">
        <v>48000</v>
      </c>
      <c r="O53">
        <v>-1</v>
      </c>
      <c r="P53">
        <v>136963</v>
      </c>
      <c r="Q53">
        <v>48000</v>
      </c>
      <c r="R53">
        <v>0</v>
      </c>
      <c r="S53">
        <v>0.3780761</v>
      </c>
      <c r="T53">
        <v>-30.72659</v>
      </c>
      <c r="U53">
        <v>-80.2118</v>
      </c>
      <c r="V53">
        <v>-28.02472</v>
      </c>
      <c r="W53">
        <v>290.6601</v>
      </c>
      <c r="X53">
        <v>39.24749</v>
      </c>
      <c r="Y53">
        <v>0.3928571</v>
      </c>
      <c r="Z53">
        <v>-30.38323</v>
      </c>
      <c r="AA53">
        <v>-86.88013</v>
      </c>
      <c r="AB53">
        <v>-28.17661</v>
      </c>
      <c r="AC53">
        <v>108.9505</v>
      </c>
      <c r="AD53">
        <v>39.3023</v>
      </c>
      <c r="AE53">
        <v>38</v>
      </c>
      <c r="AF53">
        <v>24</v>
      </c>
      <c r="AG53">
        <v>180</v>
      </c>
      <c r="AH53" t="s">
        <v>299</v>
      </c>
      <c r="AI53" t="s">
        <v>686</v>
      </c>
      <c r="AJ53">
        <v>2.65263904411856</v>
      </c>
      <c r="AK53" t="b">
        <v>1</v>
      </c>
    </row>
    <row r="54" spans="1:13">
      <c r="A54" s="26">
        <v>45482.2408796296</v>
      </c>
      <c r="B54">
        <v>0</v>
      </c>
      <c r="C54">
        <v>0</v>
      </c>
      <c r="D54" t="s">
        <v>479</v>
      </c>
      <c r="E54" s="21">
        <v>14</v>
      </c>
      <c r="F54" s="32">
        <v>45482.2407407407</v>
      </c>
      <c r="G54" t="s">
        <v>480</v>
      </c>
      <c r="H54">
        <v>3.880156</v>
      </c>
      <c r="I54">
        <v>-0.2493401</v>
      </c>
      <c r="J54">
        <v>180</v>
      </c>
      <c r="K54" t="s">
        <v>299</v>
      </c>
      <c r="L54" t="s">
        <v>687</v>
      </c>
      <c r="M54">
        <v>5.63855488937041</v>
      </c>
    </row>
    <row r="55" spans="1:37">
      <c r="A55" s="26">
        <v>45482.2408796296</v>
      </c>
      <c r="B55">
        <v>0</v>
      </c>
      <c r="C55">
        <v>0</v>
      </c>
      <c r="D55" t="s">
        <v>297</v>
      </c>
      <c r="E55" s="21">
        <v>14</v>
      </c>
      <c r="F55" s="32">
        <v>45482.2407407407</v>
      </c>
      <c r="G55" t="s">
        <v>298</v>
      </c>
      <c r="H55">
        <v>3.880156</v>
      </c>
      <c r="I55">
        <v>3.880156</v>
      </c>
      <c r="J55">
        <v>-0.2493401</v>
      </c>
      <c r="K55">
        <v>411.7708</v>
      </c>
      <c r="L55">
        <v>415.2939</v>
      </c>
      <c r="M55">
        <v>419.0208</v>
      </c>
      <c r="N55">
        <v>48000</v>
      </c>
      <c r="O55">
        <v>-1</v>
      </c>
      <c r="P55">
        <v>136963</v>
      </c>
      <c r="Q55">
        <v>48000</v>
      </c>
      <c r="R55">
        <v>0</v>
      </c>
      <c r="S55">
        <v>0.3713647</v>
      </c>
      <c r="T55">
        <v>-30.71198</v>
      </c>
      <c r="U55">
        <v>-80.46689</v>
      </c>
      <c r="V55">
        <v>-27.92727</v>
      </c>
      <c r="W55">
        <v>291.9682</v>
      </c>
      <c r="X55">
        <v>39.42533</v>
      </c>
      <c r="Y55">
        <v>0.3928571</v>
      </c>
      <c r="Z55">
        <v>-30.38323</v>
      </c>
      <c r="AA55">
        <v>-86.88013</v>
      </c>
      <c r="AB55">
        <v>-28.17661</v>
      </c>
      <c r="AC55">
        <v>108.8776</v>
      </c>
      <c r="AD55">
        <v>39.3023</v>
      </c>
      <c r="AE55">
        <v>38</v>
      </c>
      <c r="AF55">
        <v>24</v>
      </c>
      <c r="AG55">
        <v>180</v>
      </c>
      <c r="AH55" t="s">
        <v>299</v>
      </c>
      <c r="AI55" t="s">
        <v>687</v>
      </c>
      <c r="AJ55">
        <v>5.63855488937041</v>
      </c>
      <c r="AK55" t="b">
        <v>1</v>
      </c>
    </row>
    <row r="56" spans="1:13">
      <c r="A56" s="26">
        <v>45482.2409953704</v>
      </c>
      <c r="B56">
        <v>0</v>
      </c>
      <c r="C56">
        <v>0</v>
      </c>
      <c r="D56" t="s">
        <v>479</v>
      </c>
      <c r="E56" s="21">
        <v>14</v>
      </c>
      <c r="F56" s="32">
        <v>45482.2408564815</v>
      </c>
      <c r="G56" t="s">
        <v>298</v>
      </c>
      <c r="H56">
        <v>3.835135</v>
      </c>
      <c r="I56">
        <v>-0.2784443</v>
      </c>
      <c r="J56">
        <v>180</v>
      </c>
      <c r="K56" t="s">
        <v>299</v>
      </c>
      <c r="L56" t="s">
        <v>688</v>
      </c>
      <c r="M56">
        <v>6.45092360810136</v>
      </c>
    </row>
    <row r="57" spans="1:37">
      <c r="A57" s="26">
        <v>45482.2410069444</v>
      </c>
      <c r="B57">
        <v>0</v>
      </c>
      <c r="C57">
        <v>0</v>
      </c>
      <c r="D57" t="s">
        <v>297</v>
      </c>
      <c r="E57" s="21">
        <v>14</v>
      </c>
      <c r="F57" s="32">
        <v>45482.2408564815</v>
      </c>
      <c r="G57" t="s">
        <v>298</v>
      </c>
      <c r="H57">
        <v>3.835135</v>
      </c>
      <c r="I57">
        <v>3.835135</v>
      </c>
      <c r="J57">
        <v>-0.2784443</v>
      </c>
      <c r="K57">
        <v>292.3958</v>
      </c>
      <c r="L57">
        <v>296.2357</v>
      </c>
      <c r="M57">
        <v>301.1042</v>
      </c>
      <c r="N57">
        <v>48000</v>
      </c>
      <c r="O57">
        <v>-1</v>
      </c>
      <c r="P57">
        <v>136963</v>
      </c>
      <c r="Q57">
        <v>48000</v>
      </c>
      <c r="R57">
        <v>0</v>
      </c>
      <c r="S57">
        <v>0.3691275</v>
      </c>
      <c r="T57">
        <v>-30.68159</v>
      </c>
      <c r="U57">
        <v>-80.42223</v>
      </c>
      <c r="V57">
        <v>-27.89817</v>
      </c>
      <c r="W57">
        <v>292.6288</v>
      </c>
      <c r="X57">
        <v>39.1509</v>
      </c>
      <c r="Y57">
        <v>0.3928571</v>
      </c>
      <c r="Z57">
        <v>-30.38323</v>
      </c>
      <c r="AA57">
        <v>-86.88013</v>
      </c>
      <c r="AB57">
        <v>-28.17661</v>
      </c>
      <c r="AC57">
        <v>292.513</v>
      </c>
      <c r="AD57">
        <v>39.3023</v>
      </c>
      <c r="AE57">
        <v>38</v>
      </c>
      <c r="AF57">
        <v>24</v>
      </c>
      <c r="AG57">
        <v>180</v>
      </c>
      <c r="AH57" t="s">
        <v>299</v>
      </c>
      <c r="AI57" t="s">
        <v>688</v>
      </c>
      <c r="AJ57">
        <v>6.45092360810136</v>
      </c>
      <c r="AK57" t="b">
        <v>1</v>
      </c>
    </row>
    <row r="58" spans="1:13">
      <c r="A58" s="26">
        <v>45482.2411226852</v>
      </c>
      <c r="B58">
        <v>0</v>
      </c>
      <c r="C58">
        <v>0</v>
      </c>
      <c r="D58" t="s">
        <v>479</v>
      </c>
      <c r="E58" s="21">
        <v>15</v>
      </c>
      <c r="F58" s="32">
        <v>45482.2409722222</v>
      </c>
      <c r="G58" t="s">
        <v>480</v>
      </c>
      <c r="H58">
        <v>3.868769</v>
      </c>
      <c r="I58">
        <v>-0.3347511</v>
      </c>
      <c r="J58">
        <v>180</v>
      </c>
      <c r="K58" t="s">
        <v>299</v>
      </c>
      <c r="L58" t="s">
        <v>689</v>
      </c>
      <c r="M58">
        <v>5.82189102052217</v>
      </c>
    </row>
    <row r="59" spans="1:37">
      <c r="A59" s="26">
        <v>45482.2411226852</v>
      </c>
      <c r="B59">
        <v>0</v>
      </c>
      <c r="C59">
        <v>0</v>
      </c>
      <c r="D59" t="s">
        <v>297</v>
      </c>
      <c r="E59" s="21">
        <v>15</v>
      </c>
      <c r="F59" s="32">
        <v>45482.2409722222</v>
      </c>
      <c r="G59" t="s">
        <v>298</v>
      </c>
      <c r="H59">
        <v>3.868769</v>
      </c>
      <c r="I59">
        <v>3.868769</v>
      </c>
      <c r="J59">
        <v>-0.3347511</v>
      </c>
      <c r="K59">
        <v>336.1458</v>
      </c>
      <c r="L59">
        <v>380.1148</v>
      </c>
      <c r="M59">
        <v>425.3125</v>
      </c>
      <c r="N59">
        <v>47063.55</v>
      </c>
      <c r="O59">
        <v>-1</v>
      </c>
      <c r="P59">
        <v>136963</v>
      </c>
      <c r="Q59">
        <v>48000</v>
      </c>
      <c r="R59">
        <v>1</v>
      </c>
      <c r="S59">
        <v>0.3691275</v>
      </c>
      <c r="T59">
        <v>-30.64143</v>
      </c>
      <c r="U59">
        <v>-80.37804</v>
      </c>
      <c r="V59">
        <v>-27.84186</v>
      </c>
      <c r="W59">
        <v>178.3201</v>
      </c>
      <c r="X59">
        <v>39.17906</v>
      </c>
      <c r="Y59">
        <v>0.3928571</v>
      </c>
      <c r="Z59">
        <v>-30.38323</v>
      </c>
      <c r="AA59">
        <v>-86.88013</v>
      </c>
      <c r="AB59">
        <v>-28.17661</v>
      </c>
      <c r="AC59">
        <v>178.2001</v>
      </c>
      <c r="AD59">
        <v>39.3023</v>
      </c>
      <c r="AE59">
        <v>38</v>
      </c>
      <c r="AF59">
        <v>24</v>
      </c>
      <c r="AG59">
        <v>180</v>
      </c>
      <c r="AH59" t="s">
        <v>299</v>
      </c>
      <c r="AI59" t="s">
        <v>689</v>
      </c>
      <c r="AJ59">
        <v>5.82189102052217</v>
      </c>
      <c r="AK59" t="b">
        <v>1</v>
      </c>
    </row>
    <row r="60" spans="1:13">
      <c r="A60" s="26">
        <v>45482.2412268519</v>
      </c>
      <c r="B60">
        <v>0</v>
      </c>
      <c r="C60">
        <v>0</v>
      </c>
      <c r="D60" t="s">
        <v>479</v>
      </c>
      <c r="E60" s="21">
        <v>15</v>
      </c>
      <c r="F60" s="32">
        <v>45482.241087963</v>
      </c>
      <c r="G60" t="s">
        <v>298</v>
      </c>
      <c r="H60">
        <v>3.834316</v>
      </c>
      <c r="I60">
        <v>-0.348177</v>
      </c>
      <c r="J60">
        <v>180</v>
      </c>
      <c r="K60" t="s">
        <v>299</v>
      </c>
      <c r="L60" t="s">
        <v>690</v>
      </c>
      <c r="M60">
        <v>5.97504074968482</v>
      </c>
    </row>
    <row r="61" spans="1:37">
      <c r="A61" s="26">
        <v>45482.2412268519</v>
      </c>
      <c r="B61">
        <v>0</v>
      </c>
      <c r="C61">
        <v>0</v>
      </c>
      <c r="D61" t="s">
        <v>297</v>
      </c>
      <c r="E61" s="21">
        <v>15</v>
      </c>
      <c r="F61" s="32">
        <v>45482.241087963</v>
      </c>
      <c r="G61" t="s">
        <v>298</v>
      </c>
      <c r="H61">
        <v>3.834316</v>
      </c>
      <c r="I61">
        <v>3.834316</v>
      </c>
      <c r="J61">
        <v>-0.348177</v>
      </c>
      <c r="K61">
        <v>258.1667</v>
      </c>
      <c r="L61">
        <v>291.7939</v>
      </c>
      <c r="M61">
        <v>325.9583</v>
      </c>
      <c r="N61">
        <v>47299.64</v>
      </c>
      <c r="O61">
        <v>-1</v>
      </c>
      <c r="P61">
        <v>136963</v>
      </c>
      <c r="Q61">
        <v>48000</v>
      </c>
      <c r="R61">
        <v>1</v>
      </c>
      <c r="S61">
        <v>0.3699552</v>
      </c>
      <c r="T61">
        <v>-30.62365</v>
      </c>
      <c r="U61">
        <v>-79.90471</v>
      </c>
      <c r="V61">
        <v>-27.82844</v>
      </c>
      <c r="W61">
        <v>291.5442</v>
      </c>
      <c r="X61">
        <v>39.2208</v>
      </c>
      <c r="Y61">
        <v>0.3928571</v>
      </c>
      <c r="Z61">
        <v>-30.38323</v>
      </c>
      <c r="AA61">
        <v>-86.88013</v>
      </c>
      <c r="AB61">
        <v>-28.17661</v>
      </c>
      <c r="AC61">
        <v>291.902</v>
      </c>
      <c r="AD61">
        <v>39.3023</v>
      </c>
      <c r="AE61">
        <v>38</v>
      </c>
      <c r="AF61">
        <v>24</v>
      </c>
      <c r="AG61">
        <v>180</v>
      </c>
      <c r="AH61" t="s">
        <v>299</v>
      </c>
      <c r="AI61" t="s">
        <v>690</v>
      </c>
      <c r="AJ61">
        <v>5.97504074968482</v>
      </c>
      <c r="AK61" t="b">
        <v>1</v>
      </c>
    </row>
    <row r="62" spans="1:13">
      <c r="A62" s="26">
        <v>45482.2413541667</v>
      </c>
      <c r="B62">
        <v>0</v>
      </c>
      <c r="C62">
        <v>0</v>
      </c>
      <c r="D62" t="s">
        <v>479</v>
      </c>
      <c r="E62" s="21">
        <v>16</v>
      </c>
      <c r="F62" s="32">
        <v>45482.2412037037</v>
      </c>
      <c r="G62" t="s">
        <v>480</v>
      </c>
      <c r="H62">
        <v>3.905937</v>
      </c>
      <c r="I62">
        <v>-0.2966213</v>
      </c>
      <c r="J62">
        <v>180</v>
      </c>
      <c r="K62" t="s">
        <v>299</v>
      </c>
      <c r="L62" t="s">
        <v>691</v>
      </c>
      <c r="M62">
        <v>6.27592972357969</v>
      </c>
    </row>
    <row r="63" spans="1:37">
      <c r="A63" s="26">
        <v>45482.2413541667</v>
      </c>
      <c r="B63">
        <v>0</v>
      </c>
      <c r="C63">
        <v>0</v>
      </c>
      <c r="D63" t="s">
        <v>297</v>
      </c>
      <c r="E63" s="21">
        <v>16</v>
      </c>
      <c r="F63" s="32">
        <v>45482.2412037037</v>
      </c>
      <c r="G63" t="s">
        <v>298</v>
      </c>
      <c r="H63">
        <v>3.905937</v>
      </c>
      <c r="I63">
        <v>3.905937</v>
      </c>
      <c r="J63">
        <v>-0.2966213</v>
      </c>
      <c r="K63">
        <v>273.2917</v>
      </c>
      <c r="L63">
        <v>298.3157</v>
      </c>
      <c r="M63">
        <v>323.4792</v>
      </c>
      <c r="N63">
        <v>47540.02</v>
      </c>
      <c r="O63">
        <v>-1</v>
      </c>
      <c r="P63">
        <v>136963</v>
      </c>
      <c r="Q63">
        <v>48000</v>
      </c>
      <c r="R63">
        <v>1</v>
      </c>
      <c r="S63">
        <v>0.3668904</v>
      </c>
      <c r="T63">
        <v>-30.69359</v>
      </c>
      <c r="U63">
        <v>-80.57038</v>
      </c>
      <c r="V63">
        <v>-27.87999</v>
      </c>
      <c r="W63">
        <v>177.1166</v>
      </c>
      <c r="X63">
        <v>38.95639</v>
      </c>
      <c r="Y63">
        <v>0.3928571</v>
      </c>
      <c r="Z63">
        <v>-30.38323</v>
      </c>
      <c r="AA63">
        <v>-86.88013</v>
      </c>
      <c r="AB63">
        <v>-28.17661</v>
      </c>
      <c r="AC63">
        <v>177.4518</v>
      </c>
      <c r="AD63">
        <v>39.3023</v>
      </c>
      <c r="AE63">
        <v>38</v>
      </c>
      <c r="AF63">
        <v>24</v>
      </c>
      <c r="AG63">
        <v>180</v>
      </c>
      <c r="AH63" t="s">
        <v>299</v>
      </c>
      <c r="AI63" t="s">
        <v>691</v>
      </c>
      <c r="AJ63">
        <v>6.27592972357969</v>
      </c>
      <c r="AK63" t="b">
        <v>1</v>
      </c>
    </row>
    <row r="64" spans="1:13">
      <c r="A64" s="26">
        <v>45482.2414583333</v>
      </c>
      <c r="B64">
        <v>0</v>
      </c>
      <c r="C64">
        <v>0</v>
      </c>
      <c r="D64" t="s">
        <v>479</v>
      </c>
      <c r="E64" s="21">
        <v>16</v>
      </c>
      <c r="F64" s="32">
        <v>45482.2413194444</v>
      </c>
      <c r="G64" t="s">
        <v>298</v>
      </c>
      <c r="H64">
        <v>4.000782</v>
      </c>
      <c r="I64">
        <v>-0.3401775</v>
      </c>
      <c r="J64">
        <v>180</v>
      </c>
      <c r="K64" t="s">
        <v>299</v>
      </c>
      <c r="L64" t="s">
        <v>692</v>
      </c>
      <c r="M64">
        <v>5.514687450573</v>
      </c>
    </row>
    <row r="65" spans="1:37">
      <c r="A65" s="26">
        <v>45482.2414583333</v>
      </c>
      <c r="B65">
        <v>0</v>
      </c>
      <c r="C65">
        <v>0</v>
      </c>
      <c r="D65" t="s">
        <v>297</v>
      </c>
      <c r="E65" s="21">
        <v>16</v>
      </c>
      <c r="F65" s="32">
        <v>45482.2413194444</v>
      </c>
      <c r="G65" t="s">
        <v>298</v>
      </c>
      <c r="H65">
        <v>4.000782</v>
      </c>
      <c r="I65">
        <v>4.000782</v>
      </c>
      <c r="J65">
        <v>-0.3401775</v>
      </c>
      <c r="K65">
        <v>374.4583</v>
      </c>
      <c r="L65">
        <v>378.5095</v>
      </c>
      <c r="M65">
        <v>383.8958</v>
      </c>
      <c r="N65">
        <v>48000</v>
      </c>
      <c r="O65">
        <v>-1</v>
      </c>
      <c r="P65">
        <v>136963</v>
      </c>
      <c r="Q65">
        <v>48000</v>
      </c>
      <c r="R65">
        <v>0</v>
      </c>
      <c r="S65">
        <v>0.3713647</v>
      </c>
      <c r="T65">
        <v>-30.60151</v>
      </c>
      <c r="U65">
        <v>-80.43676</v>
      </c>
      <c r="V65">
        <v>-27.83644</v>
      </c>
      <c r="W65">
        <v>178.6184</v>
      </c>
      <c r="X65">
        <v>39.40139</v>
      </c>
      <c r="Y65">
        <v>0.3928571</v>
      </c>
      <c r="Z65">
        <v>-30.38323</v>
      </c>
      <c r="AA65">
        <v>-86.88013</v>
      </c>
      <c r="AB65">
        <v>-28.17661</v>
      </c>
      <c r="AC65">
        <v>178.2401</v>
      </c>
      <c r="AD65">
        <v>39.3023</v>
      </c>
      <c r="AE65">
        <v>38</v>
      </c>
      <c r="AF65">
        <v>24</v>
      </c>
      <c r="AG65">
        <v>180</v>
      </c>
      <c r="AH65" t="s">
        <v>299</v>
      </c>
      <c r="AI65" t="s">
        <v>692</v>
      </c>
      <c r="AJ65">
        <v>5.514687450573</v>
      </c>
      <c r="AK65" t="b">
        <v>1</v>
      </c>
    </row>
    <row r="66" spans="1:13">
      <c r="A66" s="26">
        <v>45482.2415856481</v>
      </c>
      <c r="B66">
        <v>0</v>
      </c>
      <c r="C66">
        <v>0</v>
      </c>
      <c r="D66" t="s">
        <v>479</v>
      </c>
      <c r="E66" s="21">
        <v>17</v>
      </c>
      <c r="F66" s="32">
        <v>45482.2414351852</v>
      </c>
      <c r="G66" t="s">
        <v>480</v>
      </c>
      <c r="H66">
        <v>4.022734</v>
      </c>
      <c r="I66">
        <v>-0.2724533</v>
      </c>
      <c r="J66">
        <v>180</v>
      </c>
      <c r="K66" t="s">
        <v>299</v>
      </c>
      <c r="L66" t="s">
        <v>693</v>
      </c>
      <c r="M66">
        <v>6.2712323699888</v>
      </c>
    </row>
    <row r="67" spans="1:37">
      <c r="A67" s="26">
        <v>45482.2415856481</v>
      </c>
      <c r="B67">
        <v>0</v>
      </c>
      <c r="C67">
        <v>0</v>
      </c>
      <c r="D67" t="s">
        <v>297</v>
      </c>
      <c r="E67" s="21">
        <v>17</v>
      </c>
      <c r="F67" s="32">
        <v>45482.2414351852</v>
      </c>
      <c r="G67" t="s">
        <v>298</v>
      </c>
      <c r="H67">
        <v>4.022734</v>
      </c>
      <c r="I67">
        <v>4.022734</v>
      </c>
      <c r="J67">
        <v>-0.2724533</v>
      </c>
      <c r="K67">
        <v>275</v>
      </c>
      <c r="L67">
        <v>327.7395</v>
      </c>
      <c r="M67">
        <v>379.1667</v>
      </c>
      <c r="N67">
        <v>46825.21</v>
      </c>
      <c r="O67">
        <v>-1</v>
      </c>
      <c r="P67">
        <v>136963</v>
      </c>
      <c r="Q67">
        <v>48000</v>
      </c>
      <c r="R67">
        <v>1</v>
      </c>
      <c r="S67">
        <v>0.3691275</v>
      </c>
      <c r="T67">
        <v>-30.69661</v>
      </c>
      <c r="U67">
        <v>-80.02123</v>
      </c>
      <c r="V67">
        <v>-27.90416</v>
      </c>
      <c r="W67">
        <v>179.8268</v>
      </c>
      <c r="X67">
        <v>39.08847</v>
      </c>
      <c r="Y67">
        <v>0.3928571</v>
      </c>
      <c r="Z67">
        <v>-30.38323</v>
      </c>
      <c r="AA67">
        <v>-86.88013</v>
      </c>
      <c r="AB67">
        <v>-28.17661</v>
      </c>
      <c r="AC67">
        <v>178.3909</v>
      </c>
      <c r="AD67">
        <v>39.3023</v>
      </c>
      <c r="AE67">
        <v>38</v>
      </c>
      <c r="AF67">
        <v>24</v>
      </c>
      <c r="AG67">
        <v>180</v>
      </c>
      <c r="AH67" t="s">
        <v>299</v>
      </c>
      <c r="AI67" t="s">
        <v>693</v>
      </c>
      <c r="AJ67">
        <v>6.2712323699888</v>
      </c>
      <c r="AK67" t="b">
        <v>1</v>
      </c>
    </row>
    <row r="68" spans="1:13">
      <c r="A68" s="26">
        <v>45482.2417013889</v>
      </c>
      <c r="B68">
        <v>0</v>
      </c>
      <c r="C68">
        <v>0</v>
      </c>
      <c r="D68" t="s">
        <v>479</v>
      </c>
      <c r="E68" s="21">
        <v>17</v>
      </c>
      <c r="F68" s="32">
        <v>45482.2415509259</v>
      </c>
      <c r="G68" t="s">
        <v>298</v>
      </c>
      <c r="H68">
        <v>3.835294</v>
      </c>
      <c r="I68">
        <v>-0.3217754</v>
      </c>
      <c r="J68">
        <v>180</v>
      </c>
      <c r="K68" t="s">
        <v>299</v>
      </c>
      <c r="L68" t="s">
        <v>694</v>
      </c>
      <c r="M68">
        <v>6.03475896018346</v>
      </c>
    </row>
    <row r="69" spans="1:37">
      <c r="A69" s="26">
        <v>45482.2417013889</v>
      </c>
      <c r="B69">
        <v>0</v>
      </c>
      <c r="C69">
        <v>0</v>
      </c>
      <c r="D69" t="s">
        <v>297</v>
      </c>
      <c r="E69" s="21">
        <v>17</v>
      </c>
      <c r="F69" s="32">
        <v>45482.2415509259</v>
      </c>
      <c r="G69" t="s">
        <v>298</v>
      </c>
      <c r="H69">
        <v>3.835294</v>
      </c>
      <c r="I69">
        <v>3.835294</v>
      </c>
      <c r="J69">
        <v>-0.3217754</v>
      </c>
      <c r="K69">
        <v>313.6042</v>
      </c>
      <c r="L69">
        <v>318.0695</v>
      </c>
      <c r="M69">
        <v>322.1875</v>
      </c>
      <c r="N69">
        <v>48000</v>
      </c>
      <c r="O69">
        <v>-1</v>
      </c>
      <c r="P69">
        <v>136963</v>
      </c>
      <c r="Q69">
        <v>48000</v>
      </c>
      <c r="R69">
        <v>0</v>
      </c>
      <c r="S69">
        <v>0.3699552</v>
      </c>
      <c r="T69">
        <v>-30.63912</v>
      </c>
      <c r="U69">
        <v>-80.51118</v>
      </c>
      <c r="V69">
        <v>-27.85484</v>
      </c>
      <c r="W69">
        <v>291.7267</v>
      </c>
      <c r="X69">
        <v>39.23404</v>
      </c>
      <c r="Y69">
        <v>0.3928571</v>
      </c>
      <c r="Z69">
        <v>-30.38323</v>
      </c>
      <c r="AA69">
        <v>-86.88013</v>
      </c>
      <c r="AB69">
        <v>-28.17661</v>
      </c>
      <c r="AC69">
        <v>177.0172</v>
      </c>
      <c r="AD69">
        <v>39.3023</v>
      </c>
      <c r="AE69">
        <v>38</v>
      </c>
      <c r="AF69">
        <v>24</v>
      </c>
      <c r="AG69">
        <v>180</v>
      </c>
      <c r="AH69" t="s">
        <v>299</v>
      </c>
      <c r="AI69" t="s">
        <v>694</v>
      </c>
      <c r="AJ69">
        <v>6.03475896018346</v>
      </c>
      <c r="AK69" t="b">
        <v>1</v>
      </c>
    </row>
    <row r="70" spans="1:13">
      <c r="A70" s="26">
        <v>45482.2418055556</v>
      </c>
      <c r="B70">
        <v>0</v>
      </c>
      <c r="C70">
        <v>0</v>
      </c>
      <c r="D70" t="s">
        <v>479</v>
      </c>
      <c r="E70" s="21">
        <v>18</v>
      </c>
      <c r="F70" s="32">
        <v>45482.2416666667</v>
      </c>
      <c r="G70" t="s">
        <v>480</v>
      </c>
      <c r="H70">
        <v>3.875723</v>
      </c>
      <c r="I70">
        <v>-0.2956581</v>
      </c>
      <c r="J70">
        <v>180</v>
      </c>
      <c r="K70" t="s">
        <v>299</v>
      </c>
      <c r="L70" t="s">
        <v>695</v>
      </c>
      <c r="M70">
        <v>5.71841314626762</v>
      </c>
    </row>
    <row r="71" spans="1:37">
      <c r="A71" s="26">
        <v>45482.2418055556</v>
      </c>
      <c r="B71">
        <v>0</v>
      </c>
      <c r="C71">
        <v>0</v>
      </c>
      <c r="D71" t="s">
        <v>297</v>
      </c>
      <c r="E71" s="21">
        <v>18</v>
      </c>
      <c r="F71" s="32">
        <v>45482.2416666667</v>
      </c>
      <c r="G71" t="s">
        <v>298</v>
      </c>
      <c r="H71">
        <v>3.875723</v>
      </c>
      <c r="I71">
        <v>3.875723</v>
      </c>
      <c r="J71">
        <v>-0.2956581</v>
      </c>
      <c r="K71">
        <v>314.6042</v>
      </c>
      <c r="L71">
        <v>317.8487</v>
      </c>
      <c r="M71">
        <v>322.5208</v>
      </c>
      <c r="N71">
        <v>48000</v>
      </c>
      <c r="O71">
        <v>-1</v>
      </c>
      <c r="P71">
        <v>136963</v>
      </c>
      <c r="Q71">
        <v>48000</v>
      </c>
      <c r="R71">
        <v>0</v>
      </c>
      <c r="S71">
        <v>0.3691275</v>
      </c>
      <c r="T71">
        <v>-30.67295</v>
      </c>
      <c r="U71">
        <v>-80.63873</v>
      </c>
      <c r="V71">
        <v>-27.88096</v>
      </c>
      <c r="W71">
        <v>291.5394</v>
      </c>
      <c r="X71">
        <v>38.95723</v>
      </c>
      <c r="Y71">
        <v>0.3928571</v>
      </c>
      <c r="Z71">
        <v>-30.38323</v>
      </c>
      <c r="AA71">
        <v>-86.88013</v>
      </c>
      <c r="AB71">
        <v>-28.17661</v>
      </c>
      <c r="AC71">
        <v>291.5601</v>
      </c>
      <c r="AD71">
        <v>39.3023</v>
      </c>
      <c r="AE71">
        <v>38</v>
      </c>
      <c r="AF71">
        <v>24</v>
      </c>
      <c r="AG71">
        <v>180</v>
      </c>
      <c r="AH71" t="s">
        <v>299</v>
      </c>
      <c r="AI71" t="s">
        <v>695</v>
      </c>
      <c r="AJ71">
        <v>5.71841314626762</v>
      </c>
      <c r="AK71" t="b">
        <v>1</v>
      </c>
    </row>
    <row r="72" spans="1:13">
      <c r="A72" s="26">
        <v>45482.2419212963</v>
      </c>
      <c r="B72">
        <v>0</v>
      </c>
      <c r="C72">
        <v>0</v>
      </c>
      <c r="D72" t="s">
        <v>479</v>
      </c>
      <c r="E72" s="21">
        <v>18</v>
      </c>
      <c r="F72" s="32">
        <v>45482.2417824074</v>
      </c>
      <c r="G72" t="s">
        <v>298</v>
      </c>
      <c r="H72">
        <v>3.908957</v>
      </c>
      <c r="I72">
        <v>-0.3679218</v>
      </c>
      <c r="J72">
        <v>180</v>
      </c>
      <c r="K72" t="s">
        <v>299</v>
      </c>
      <c r="L72" t="s">
        <v>696</v>
      </c>
      <c r="M72">
        <v>5.97995085136282</v>
      </c>
    </row>
    <row r="73" spans="1:37">
      <c r="A73" s="26">
        <v>45482.2419212963</v>
      </c>
      <c r="B73">
        <v>0</v>
      </c>
      <c r="C73">
        <v>0</v>
      </c>
      <c r="D73" t="s">
        <v>297</v>
      </c>
      <c r="E73" s="21">
        <v>18</v>
      </c>
      <c r="F73" s="32">
        <v>45482.2417824074</v>
      </c>
      <c r="G73" t="s">
        <v>298</v>
      </c>
      <c r="H73">
        <v>3.908957</v>
      </c>
      <c r="I73">
        <v>3.908957</v>
      </c>
      <c r="J73">
        <v>-0.3679218</v>
      </c>
      <c r="K73">
        <v>313.6875</v>
      </c>
      <c r="L73">
        <v>315.9986</v>
      </c>
      <c r="M73">
        <v>321.7292</v>
      </c>
      <c r="N73">
        <v>48000</v>
      </c>
      <c r="O73">
        <v>-1</v>
      </c>
      <c r="P73">
        <v>136963</v>
      </c>
      <c r="Q73">
        <v>48000</v>
      </c>
      <c r="R73">
        <v>0</v>
      </c>
      <c r="S73">
        <v>0.3668904</v>
      </c>
      <c r="T73">
        <v>-30.61845</v>
      </c>
      <c r="U73">
        <v>-80.46622</v>
      </c>
      <c r="V73">
        <v>-27.80869</v>
      </c>
      <c r="W73">
        <v>292.638</v>
      </c>
      <c r="X73">
        <v>39.17989</v>
      </c>
      <c r="Y73">
        <v>0.3928571</v>
      </c>
      <c r="Z73">
        <v>-30.38323</v>
      </c>
      <c r="AA73">
        <v>-86.88013</v>
      </c>
      <c r="AB73">
        <v>-28.17661</v>
      </c>
      <c r="AC73">
        <v>176.1601</v>
      </c>
      <c r="AD73">
        <v>39.3023</v>
      </c>
      <c r="AE73">
        <v>38</v>
      </c>
      <c r="AF73">
        <v>24</v>
      </c>
      <c r="AG73">
        <v>180</v>
      </c>
      <c r="AH73" t="s">
        <v>299</v>
      </c>
      <c r="AI73" t="s">
        <v>696</v>
      </c>
      <c r="AJ73">
        <v>5.97995085136282</v>
      </c>
      <c r="AK73" t="b">
        <v>1</v>
      </c>
    </row>
    <row r="74" spans="1:13">
      <c r="A74" s="26">
        <v>45482.242037037</v>
      </c>
      <c r="B74">
        <v>0</v>
      </c>
      <c r="C74">
        <v>0</v>
      </c>
      <c r="D74" t="s">
        <v>479</v>
      </c>
      <c r="E74" s="21">
        <v>19</v>
      </c>
      <c r="F74" s="32">
        <v>45482.2418981481</v>
      </c>
      <c r="G74" t="s">
        <v>480</v>
      </c>
      <c r="H74">
        <v>3.83314</v>
      </c>
      <c r="I74">
        <v>-0.3001652</v>
      </c>
      <c r="J74">
        <v>180</v>
      </c>
      <c r="K74" t="s">
        <v>299</v>
      </c>
      <c r="L74" t="s">
        <v>697</v>
      </c>
      <c r="M74">
        <v>5.63600438557923</v>
      </c>
    </row>
    <row r="75" spans="1:37">
      <c r="A75" s="26">
        <v>45482.242037037</v>
      </c>
      <c r="B75">
        <v>0</v>
      </c>
      <c r="C75">
        <v>0</v>
      </c>
      <c r="D75" t="s">
        <v>297</v>
      </c>
      <c r="E75" s="21">
        <v>19</v>
      </c>
      <c r="F75" s="32">
        <v>45482.2418981481</v>
      </c>
      <c r="G75" t="s">
        <v>298</v>
      </c>
      <c r="H75">
        <v>3.83314</v>
      </c>
      <c r="I75">
        <v>3.83314</v>
      </c>
      <c r="J75">
        <v>-0.3001652</v>
      </c>
      <c r="K75">
        <v>259.4375</v>
      </c>
      <c r="L75">
        <v>263.2408</v>
      </c>
      <c r="M75">
        <v>266.3125</v>
      </c>
      <c r="N75">
        <v>48000</v>
      </c>
      <c r="O75">
        <v>-1</v>
      </c>
      <c r="P75">
        <v>136963</v>
      </c>
      <c r="Q75">
        <v>48000</v>
      </c>
      <c r="R75">
        <v>0</v>
      </c>
      <c r="S75">
        <v>0.3683036</v>
      </c>
      <c r="T75">
        <v>-30.69345</v>
      </c>
      <c r="U75">
        <v>-79.87936</v>
      </c>
      <c r="V75">
        <v>-27.87645</v>
      </c>
      <c r="W75">
        <v>291.8405</v>
      </c>
      <c r="X75">
        <v>38.89079</v>
      </c>
      <c r="Y75">
        <v>0.3928571</v>
      </c>
      <c r="Z75">
        <v>-30.38323</v>
      </c>
      <c r="AA75">
        <v>-86.88013</v>
      </c>
      <c r="AB75">
        <v>-28.17661</v>
      </c>
      <c r="AC75">
        <v>177.0731</v>
      </c>
      <c r="AD75">
        <v>39.3023</v>
      </c>
      <c r="AE75">
        <v>38</v>
      </c>
      <c r="AF75">
        <v>24</v>
      </c>
      <c r="AG75">
        <v>180</v>
      </c>
      <c r="AH75" t="s">
        <v>299</v>
      </c>
      <c r="AI75" t="s">
        <v>697</v>
      </c>
      <c r="AJ75">
        <v>5.63600438557923</v>
      </c>
      <c r="AK75" t="b">
        <v>1</v>
      </c>
    </row>
    <row r="76" spans="1:13">
      <c r="A76" s="26">
        <v>45482.2421527778</v>
      </c>
      <c r="B76">
        <v>0</v>
      </c>
      <c r="C76">
        <v>0</v>
      </c>
      <c r="D76" t="s">
        <v>479</v>
      </c>
      <c r="E76" s="21">
        <v>19</v>
      </c>
      <c r="F76" s="32">
        <v>45482.2420138889</v>
      </c>
      <c r="G76" t="s">
        <v>298</v>
      </c>
      <c r="H76">
        <v>3.906396</v>
      </c>
      <c r="I76">
        <v>-0.3456421</v>
      </c>
      <c r="J76">
        <v>180</v>
      </c>
      <c r="K76" t="s">
        <v>299</v>
      </c>
      <c r="L76" t="s">
        <v>698</v>
      </c>
      <c r="M76">
        <v>5.98705380012593</v>
      </c>
    </row>
    <row r="77" spans="1:37">
      <c r="A77" s="26">
        <v>45482.2421527778</v>
      </c>
      <c r="B77">
        <v>0</v>
      </c>
      <c r="C77">
        <v>0</v>
      </c>
      <c r="D77" t="s">
        <v>297</v>
      </c>
      <c r="E77" s="21">
        <v>19</v>
      </c>
      <c r="F77" s="32">
        <v>45482.2420138889</v>
      </c>
      <c r="G77" t="s">
        <v>298</v>
      </c>
      <c r="H77">
        <v>3.906396</v>
      </c>
      <c r="I77">
        <v>3.906396</v>
      </c>
      <c r="J77">
        <v>-0.3456421</v>
      </c>
      <c r="K77">
        <v>256.9375</v>
      </c>
      <c r="L77">
        <v>261.7589</v>
      </c>
      <c r="M77">
        <v>264.7292</v>
      </c>
      <c r="N77">
        <v>48000</v>
      </c>
      <c r="O77">
        <v>-1</v>
      </c>
      <c r="P77">
        <v>136963</v>
      </c>
      <c r="Q77">
        <v>48000</v>
      </c>
      <c r="R77">
        <v>0</v>
      </c>
      <c r="S77">
        <v>0.3699552</v>
      </c>
      <c r="T77">
        <v>-30.6267</v>
      </c>
      <c r="U77">
        <v>-79.83823</v>
      </c>
      <c r="V77">
        <v>-27.83097</v>
      </c>
      <c r="W77">
        <v>292.1304</v>
      </c>
      <c r="X77">
        <v>39.19993</v>
      </c>
      <c r="Y77">
        <v>0.3928571</v>
      </c>
      <c r="Z77">
        <v>-30.38323</v>
      </c>
      <c r="AA77">
        <v>-86.88013</v>
      </c>
      <c r="AB77">
        <v>-28.17661</v>
      </c>
      <c r="AC77">
        <v>176.8992</v>
      </c>
      <c r="AD77">
        <v>39.3023</v>
      </c>
      <c r="AE77">
        <v>38</v>
      </c>
      <c r="AF77">
        <v>24</v>
      </c>
      <c r="AG77">
        <v>180</v>
      </c>
      <c r="AH77" t="s">
        <v>299</v>
      </c>
      <c r="AI77" t="s">
        <v>698</v>
      </c>
      <c r="AJ77">
        <v>5.98705380012593</v>
      </c>
      <c r="AK77" t="b">
        <v>1</v>
      </c>
    </row>
    <row r="78" spans="1:13">
      <c r="A78" s="26">
        <v>45482.2422685185</v>
      </c>
      <c r="B78">
        <v>0</v>
      </c>
      <c r="C78">
        <v>0</v>
      </c>
      <c r="D78" t="s">
        <v>479</v>
      </c>
      <c r="E78" s="21">
        <v>20</v>
      </c>
      <c r="F78" s="32">
        <v>45482.2421296296</v>
      </c>
      <c r="G78" t="s">
        <v>480</v>
      </c>
      <c r="H78">
        <v>4.04044</v>
      </c>
      <c r="I78">
        <v>-0.2287254</v>
      </c>
      <c r="J78">
        <v>180</v>
      </c>
      <c r="K78" t="s">
        <v>299</v>
      </c>
      <c r="L78" t="s">
        <v>699</v>
      </c>
      <c r="M78">
        <v>6.41642970942286</v>
      </c>
    </row>
    <row r="79" spans="1:37">
      <c r="A79" s="26">
        <v>45482.2422685185</v>
      </c>
      <c r="B79">
        <v>0</v>
      </c>
      <c r="C79">
        <v>0</v>
      </c>
      <c r="D79" t="s">
        <v>297</v>
      </c>
      <c r="E79" s="21">
        <v>20</v>
      </c>
      <c r="F79" s="32">
        <v>45482.2421296296</v>
      </c>
      <c r="G79" t="s">
        <v>298</v>
      </c>
      <c r="H79">
        <v>4.04044</v>
      </c>
      <c r="I79">
        <v>4.04044</v>
      </c>
      <c r="J79">
        <v>-0.2287254</v>
      </c>
      <c r="K79">
        <v>250.7292</v>
      </c>
      <c r="L79">
        <v>256.2892</v>
      </c>
      <c r="M79">
        <v>259.3958</v>
      </c>
      <c r="N79">
        <v>48000</v>
      </c>
      <c r="O79">
        <v>-1</v>
      </c>
      <c r="P79">
        <v>136963</v>
      </c>
      <c r="Q79">
        <v>48000</v>
      </c>
      <c r="R79">
        <v>0</v>
      </c>
      <c r="S79">
        <v>0.3736018</v>
      </c>
      <c r="T79">
        <v>-30.68315</v>
      </c>
      <c r="U79">
        <v>-80.2932</v>
      </c>
      <c r="V79">
        <v>-27.94789</v>
      </c>
      <c r="W79">
        <v>292.0633</v>
      </c>
      <c r="X79">
        <v>39.01832</v>
      </c>
      <c r="Y79">
        <v>0.3928571</v>
      </c>
      <c r="Z79">
        <v>-30.38323</v>
      </c>
      <c r="AA79">
        <v>-86.88013</v>
      </c>
      <c r="AB79">
        <v>-28.17661</v>
      </c>
      <c r="AC79">
        <v>292.1924</v>
      </c>
      <c r="AD79">
        <v>39.3023</v>
      </c>
      <c r="AE79">
        <v>38</v>
      </c>
      <c r="AF79">
        <v>24</v>
      </c>
      <c r="AG79">
        <v>180</v>
      </c>
      <c r="AH79" t="s">
        <v>299</v>
      </c>
      <c r="AI79" t="s">
        <v>699</v>
      </c>
      <c r="AJ79">
        <v>6.41642970942286</v>
      </c>
      <c r="AK79" t="b">
        <v>1</v>
      </c>
    </row>
    <row r="80" spans="1:13">
      <c r="A80" s="26">
        <v>45482.2423842593</v>
      </c>
      <c r="B80">
        <v>0</v>
      </c>
      <c r="C80">
        <v>0</v>
      </c>
      <c r="D80" t="s">
        <v>479</v>
      </c>
      <c r="E80" s="21">
        <v>20</v>
      </c>
      <c r="F80" s="32">
        <v>45482.2422453704</v>
      </c>
      <c r="G80" t="s">
        <v>298</v>
      </c>
      <c r="H80">
        <v>4.06</v>
      </c>
      <c r="I80">
        <v>-0.2827187</v>
      </c>
      <c r="J80">
        <v>180</v>
      </c>
      <c r="K80" t="s">
        <v>299</v>
      </c>
      <c r="L80" t="s">
        <v>700</v>
      </c>
      <c r="M80">
        <v>6.10443304771489</v>
      </c>
    </row>
    <row r="81" spans="1:37">
      <c r="A81" s="26">
        <v>45482.2423842593</v>
      </c>
      <c r="B81">
        <v>0</v>
      </c>
      <c r="C81">
        <v>0</v>
      </c>
      <c r="D81" t="s">
        <v>297</v>
      </c>
      <c r="E81" s="21">
        <v>20</v>
      </c>
      <c r="F81" s="32">
        <v>45482.2422453704</v>
      </c>
      <c r="G81" t="s">
        <v>298</v>
      </c>
      <c r="H81">
        <v>4.06</v>
      </c>
      <c r="I81">
        <v>4.06</v>
      </c>
      <c r="J81">
        <v>-0.2827187</v>
      </c>
      <c r="K81">
        <v>256.9375</v>
      </c>
      <c r="L81">
        <v>260.1467</v>
      </c>
      <c r="M81">
        <v>263.0417</v>
      </c>
      <c r="N81">
        <v>48000</v>
      </c>
      <c r="O81">
        <v>-1</v>
      </c>
      <c r="P81">
        <v>136963</v>
      </c>
      <c r="Q81">
        <v>48000</v>
      </c>
      <c r="R81">
        <v>0</v>
      </c>
      <c r="S81">
        <v>0.3736018</v>
      </c>
      <c r="T81">
        <v>-30.64044</v>
      </c>
      <c r="U81">
        <v>-79.92278</v>
      </c>
      <c r="V81">
        <v>-27.8939</v>
      </c>
      <c r="W81">
        <v>176.1601</v>
      </c>
      <c r="X81">
        <v>39.08634</v>
      </c>
      <c r="Y81">
        <v>0.3928571</v>
      </c>
      <c r="Z81">
        <v>-30.38323</v>
      </c>
      <c r="AA81">
        <v>-86.88013</v>
      </c>
      <c r="AB81">
        <v>-28.17661</v>
      </c>
      <c r="AC81">
        <v>175.1216</v>
      </c>
      <c r="AD81">
        <v>39.3023</v>
      </c>
      <c r="AE81">
        <v>38</v>
      </c>
      <c r="AF81">
        <v>24</v>
      </c>
      <c r="AG81">
        <v>180</v>
      </c>
      <c r="AH81" t="s">
        <v>299</v>
      </c>
      <c r="AI81" t="s">
        <v>700</v>
      </c>
      <c r="AJ81">
        <v>6.10443304771489</v>
      </c>
      <c r="AK81" t="b">
        <v>1</v>
      </c>
    </row>
    <row r="82" spans="1:13">
      <c r="A82" s="26">
        <v>45482.2425115741</v>
      </c>
      <c r="B82">
        <v>0</v>
      </c>
      <c r="C82">
        <v>0</v>
      </c>
      <c r="D82" t="s">
        <v>479</v>
      </c>
      <c r="E82" s="21">
        <v>21</v>
      </c>
      <c r="F82" s="32">
        <v>45482.2423611111</v>
      </c>
      <c r="G82" t="s">
        <v>480</v>
      </c>
      <c r="H82">
        <v>3.839252</v>
      </c>
      <c r="I82">
        <v>-0.2843361</v>
      </c>
      <c r="J82">
        <v>180</v>
      </c>
      <c r="K82" t="s">
        <v>299</v>
      </c>
      <c r="L82" t="s">
        <v>701</v>
      </c>
      <c r="M82">
        <v>6.09507186299019</v>
      </c>
    </row>
    <row r="83" spans="1:37">
      <c r="A83" s="26">
        <v>45482.2425115741</v>
      </c>
      <c r="B83">
        <v>0</v>
      </c>
      <c r="C83">
        <v>0</v>
      </c>
      <c r="D83" t="s">
        <v>297</v>
      </c>
      <c r="E83" s="21">
        <v>21</v>
      </c>
      <c r="F83" s="32">
        <v>45482.2423611111</v>
      </c>
      <c r="G83" t="s">
        <v>298</v>
      </c>
      <c r="H83">
        <v>3.839252</v>
      </c>
      <c r="I83">
        <v>3.839252</v>
      </c>
      <c r="J83">
        <v>-0.2843361</v>
      </c>
      <c r="K83">
        <v>257.0208</v>
      </c>
      <c r="L83">
        <v>289.693</v>
      </c>
      <c r="M83">
        <v>322.5208</v>
      </c>
      <c r="N83">
        <v>47311.58</v>
      </c>
      <c r="O83">
        <v>-1</v>
      </c>
      <c r="P83">
        <v>136963</v>
      </c>
      <c r="Q83">
        <v>48000</v>
      </c>
      <c r="R83">
        <v>1</v>
      </c>
      <c r="S83">
        <v>0.3683036</v>
      </c>
      <c r="T83">
        <v>-30.70206</v>
      </c>
      <c r="U83">
        <v>-80.00614</v>
      </c>
      <c r="V83">
        <v>-27.89228</v>
      </c>
      <c r="W83">
        <v>291.9877</v>
      </c>
      <c r="X83">
        <v>39.43083</v>
      </c>
      <c r="Y83">
        <v>0.3928571</v>
      </c>
      <c r="Z83">
        <v>-30.38323</v>
      </c>
      <c r="AA83">
        <v>-86.88013</v>
      </c>
      <c r="AB83">
        <v>-28.17661</v>
      </c>
      <c r="AC83">
        <v>291.367</v>
      </c>
      <c r="AD83">
        <v>39.3023</v>
      </c>
      <c r="AE83">
        <v>38</v>
      </c>
      <c r="AF83">
        <v>24</v>
      </c>
      <c r="AG83">
        <v>180</v>
      </c>
      <c r="AH83" t="s">
        <v>299</v>
      </c>
      <c r="AI83" t="s">
        <v>701</v>
      </c>
      <c r="AJ83">
        <v>6.09507186299019</v>
      </c>
      <c r="AK83" t="b">
        <v>1</v>
      </c>
    </row>
    <row r="84" spans="1:13">
      <c r="A84" s="26">
        <v>45482.2426273148</v>
      </c>
      <c r="B84">
        <v>0</v>
      </c>
      <c r="C84">
        <v>0</v>
      </c>
      <c r="D84" t="s">
        <v>479</v>
      </c>
      <c r="E84" s="21">
        <v>21</v>
      </c>
      <c r="F84" s="32">
        <v>45482.2424768519</v>
      </c>
      <c r="G84" t="s">
        <v>298</v>
      </c>
      <c r="H84">
        <v>4.039597</v>
      </c>
      <c r="I84">
        <v>-0.3129997</v>
      </c>
      <c r="J84">
        <v>180</v>
      </c>
      <c r="K84" t="s">
        <v>299</v>
      </c>
      <c r="L84" t="s">
        <v>702</v>
      </c>
      <c r="M84">
        <v>5.78016495228559</v>
      </c>
    </row>
    <row r="85" spans="1:37">
      <c r="A85" s="26">
        <v>45482.2426273148</v>
      </c>
      <c r="B85">
        <v>0</v>
      </c>
      <c r="C85">
        <v>0</v>
      </c>
      <c r="D85" t="s">
        <v>297</v>
      </c>
      <c r="E85" s="21">
        <v>21</v>
      </c>
      <c r="F85" s="32">
        <v>45482.2424768519</v>
      </c>
      <c r="G85" t="s">
        <v>298</v>
      </c>
      <c r="H85">
        <v>4.039597</v>
      </c>
      <c r="I85">
        <v>4.039597</v>
      </c>
      <c r="J85">
        <v>-0.3129997</v>
      </c>
      <c r="K85">
        <v>256.2708</v>
      </c>
      <c r="L85">
        <v>288.6849</v>
      </c>
      <c r="M85">
        <v>324.4167</v>
      </c>
      <c r="N85">
        <v>48729.86</v>
      </c>
      <c r="O85">
        <v>-1</v>
      </c>
      <c r="P85">
        <v>136963</v>
      </c>
      <c r="Q85">
        <v>48000</v>
      </c>
      <c r="R85">
        <v>1</v>
      </c>
      <c r="S85">
        <v>0.3744394</v>
      </c>
      <c r="T85">
        <v>-30.59772</v>
      </c>
      <c r="U85">
        <v>-80.0417</v>
      </c>
      <c r="V85">
        <v>-27.86362</v>
      </c>
      <c r="W85">
        <v>291.3823</v>
      </c>
      <c r="X85">
        <v>39.05828</v>
      </c>
      <c r="Y85">
        <v>0.3928571</v>
      </c>
      <c r="Z85">
        <v>-30.38323</v>
      </c>
      <c r="AA85">
        <v>-86.88013</v>
      </c>
      <c r="AB85">
        <v>-28.17661</v>
      </c>
      <c r="AC85">
        <v>179.8419</v>
      </c>
      <c r="AD85">
        <v>39.3023</v>
      </c>
      <c r="AE85">
        <v>38</v>
      </c>
      <c r="AF85">
        <v>24</v>
      </c>
      <c r="AG85">
        <v>180</v>
      </c>
      <c r="AH85" t="s">
        <v>299</v>
      </c>
      <c r="AI85" t="s">
        <v>702</v>
      </c>
      <c r="AJ85">
        <v>5.78016495228559</v>
      </c>
      <c r="AK85" t="b">
        <v>1</v>
      </c>
    </row>
    <row r="86" spans="1:13">
      <c r="A86" s="26">
        <v>45482.2427314815</v>
      </c>
      <c r="B86">
        <v>0</v>
      </c>
      <c r="C86">
        <v>0</v>
      </c>
      <c r="D86" t="s">
        <v>479</v>
      </c>
      <c r="E86" s="21">
        <v>22</v>
      </c>
      <c r="F86" s="32">
        <v>45482.2425925926</v>
      </c>
      <c r="G86" t="s">
        <v>480</v>
      </c>
      <c r="H86">
        <v>3.796601</v>
      </c>
      <c r="I86">
        <v>-0.3047752</v>
      </c>
      <c r="J86">
        <v>180</v>
      </c>
      <c r="K86" t="s">
        <v>299</v>
      </c>
      <c r="L86" t="s">
        <v>703</v>
      </c>
      <c r="M86">
        <v>5.79015216686785</v>
      </c>
    </row>
    <row r="87" spans="1:37">
      <c r="A87" s="26">
        <v>45482.2427314815</v>
      </c>
      <c r="B87">
        <v>0</v>
      </c>
      <c r="C87">
        <v>0</v>
      </c>
      <c r="D87" t="s">
        <v>297</v>
      </c>
      <c r="E87" s="21">
        <v>22</v>
      </c>
      <c r="F87" s="32">
        <v>45482.2425925926</v>
      </c>
      <c r="G87" t="s">
        <v>298</v>
      </c>
      <c r="H87">
        <v>3.796601</v>
      </c>
      <c r="I87">
        <v>3.796601</v>
      </c>
      <c r="J87">
        <v>-0.3047752</v>
      </c>
      <c r="K87">
        <v>312.7917</v>
      </c>
      <c r="L87">
        <v>315.9455</v>
      </c>
      <c r="M87">
        <v>321.6667</v>
      </c>
      <c r="N87">
        <v>48000</v>
      </c>
      <c r="O87">
        <v>-1</v>
      </c>
      <c r="P87">
        <v>136963</v>
      </c>
      <c r="Q87">
        <v>48000</v>
      </c>
      <c r="R87">
        <v>0</v>
      </c>
      <c r="S87">
        <v>0.3691275</v>
      </c>
      <c r="T87">
        <v>-30.67278</v>
      </c>
      <c r="U87">
        <v>-80.67966</v>
      </c>
      <c r="V87">
        <v>-27.87184</v>
      </c>
      <c r="W87">
        <v>291.5663</v>
      </c>
      <c r="X87">
        <v>39.0781</v>
      </c>
      <c r="Y87">
        <v>0.3928571</v>
      </c>
      <c r="Z87">
        <v>-30.38323</v>
      </c>
      <c r="AA87">
        <v>-86.88013</v>
      </c>
      <c r="AB87">
        <v>-28.17661</v>
      </c>
      <c r="AC87">
        <v>292.0663</v>
      </c>
      <c r="AD87">
        <v>39.3023</v>
      </c>
      <c r="AE87">
        <v>38</v>
      </c>
      <c r="AF87">
        <v>24</v>
      </c>
      <c r="AG87">
        <v>180</v>
      </c>
      <c r="AH87" t="s">
        <v>299</v>
      </c>
      <c r="AI87" t="s">
        <v>703</v>
      </c>
      <c r="AJ87">
        <v>5.79015216686785</v>
      </c>
      <c r="AK87" t="b">
        <v>1</v>
      </c>
    </row>
    <row r="88" spans="1:13">
      <c r="A88" s="26">
        <v>45482.2428472222</v>
      </c>
      <c r="B88">
        <v>0</v>
      </c>
      <c r="C88">
        <v>0</v>
      </c>
      <c r="D88" t="s">
        <v>479</v>
      </c>
      <c r="E88" s="21">
        <v>22</v>
      </c>
      <c r="F88" s="32">
        <v>45482.2427083333</v>
      </c>
      <c r="G88" t="s">
        <v>298</v>
      </c>
      <c r="H88">
        <v>3.881479</v>
      </c>
      <c r="I88">
        <v>-0.3641376</v>
      </c>
      <c r="J88">
        <v>180</v>
      </c>
      <c r="K88" t="s">
        <v>299</v>
      </c>
      <c r="L88" t="s">
        <v>704</v>
      </c>
      <c r="M88">
        <v>6.27914347952033</v>
      </c>
    </row>
    <row r="89" spans="1:37">
      <c r="A89" s="26">
        <v>45482.2428472222</v>
      </c>
      <c r="B89">
        <v>0</v>
      </c>
      <c r="C89">
        <v>0</v>
      </c>
      <c r="D89" t="s">
        <v>297</v>
      </c>
      <c r="E89" s="21">
        <v>22</v>
      </c>
      <c r="F89" s="32">
        <v>45482.2427083333</v>
      </c>
      <c r="G89" t="s">
        <v>298</v>
      </c>
      <c r="H89">
        <v>3.881479</v>
      </c>
      <c r="I89">
        <v>3.881479</v>
      </c>
      <c r="J89">
        <v>-0.3641376</v>
      </c>
      <c r="K89">
        <v>313.5</v>
      </c>
      <c r="L89">
        <v>316.0554</v>
      </c>
      <c r="M89">
        <v>320.8542</v>
      </c>
      <c r="N89">
        <v>48000</v>
      </c>
      <c r="O89">
        <v>-1</v>
      </c>
      <c r="P89">
        <v>136963</v>
      </c>
      <c r="Q89">
        <v>48000</v>
      </c>
      <c r="R89">
        <v>0</v>
      </c>
      <c r="S89">
        <v>0.3668904</v>
      </c>
      <c r="T89">
        <v>-30.62399</v>
      </c>
      <c r="U89">
        <v>-80.46719</v>
      </c>
      <c r="V89">
        <v>-27.81248</v>
      </c>
      <c r="W89">
        <v>178.5231</v>
      </c>
      <c r="X89">
        <v>39.0484</v>
      </c>
      <c r="Y89">
        <v>0.3928571</v>
      </c>
      <c r="Z89">
        <v>-30.38323</v>
      </c>
      <c r="AA89">
        <v>-86.88013</v>
      </c>
      <c r="AB89">
        <v>-28.17661</v>
      </c>
      <c r="AC89">
        <v>178.2434</v>
      </c>
      <c r="AD89">
        <v>39.3023</v>
      </c>
      <c r="AE89">
        <v>38</v>
      </c>
      <c r="AF89">
        <v>24</v>
      </c>
      <c r="AG89">
        <v>180</v>
      </c>
      <c r="AH89" t="s">
        <v>299</v>
      </c>
      <c r="AI89" t="s">
        <v>704</v>
      </c>
      <c r="AJ89">
        <v>6.27914347952033</v>
      </c>
      <c r="AK89" t="b">
        <v>1</v>
      </c>
    </row>
    <row r="90" spans="1:13">
      <c r="A90" s="26">
        <v>45482.242974537</v>
      </c>
      <c r="B90">
        <v>0</v>
      </c>
      <c r="C90">
        <v>0</v>
      </c>
      <c r="D90" t="s">
        <v>479</v>
      </c>
      <c r="E90" s="21">
        <v>23</v>
      </c>
      <c r="F90" s="32">
        <v>45482.2428240741</v>
      </c>
      <c r="G90" t="s">
        <v>480</v>
      </c>
      <c r="H90">
        <v>3.768492</v>
      </c>
      <c r="I90">
        <v>-0.2436047</v>
      </c>
      <c r="J90">
        <v>180</v>
      </c>
      <c r="K90" t="s">
        <v>299</v>
      </c>
      <c r="L90" t="s">
        <v>705</v>
      </c>
      <c r="M90">
        <v>5.83136803720696</v>
      </c>
    </row>
    <row r="91" spans="1:37">
      <c r="A91" s="26">
        <v>45482.242974537</v>
      </c>
      <c r="B91">
        <v>0</v>
      </c>
      <c r="C91">
        <v>0</v>
      </c>
      <c r="D91" t="s">
        <v>297</v>
      </c>
      <c r="E91" s="21">
        <v>23</v>
      </c>
      <c r="F91" s="32">
        <v>45482.2428240741</v>
      </c>
      <c r="G91" t="s">
        <v>298</v>
      </c>
      <c r="H91">
        <v>3.768492</v>
      </c>
      <c r="I91">
        <v>3.768492</v>
      </c>
      <c r="J91">
        <v>-0.2436047</v>
      </c>
      <c r="K91">
        <v>255.5417</v>
      </c>
      <c r="L91">
        <v>288.7</v>
      </c>
      <c r="M91">
        <v>321.5625</v>
      </c>
      <c r="N91">
        <v>47298.54</v>
      </c>
      <c r="O91">
        <v>-1</v>
      </c>
      <c r="P91">
        <v>136963</v>
      </c>
      <c r="Q91">
        <v>48000</v>
      </c>
      <c r="R91">
        <v>1</v>
      </c>
      <c r="S91">
        <v>0.3691275</v>
      </c>
      <c r="T91">
        <v>-30.71767</v>
      </c>
      <c r="U91">
        <v>-80.55848</v>
      </c>
      <c r="V91">
        <v>-27.93301</v>
      </c>
      <c r="W91">
        <v>177.5887</v>
      </c>
      <c r="X91">
        <v>39.2698</v>
      </c>
      <c r="Y91">
        <v>0.3928571</v>
      </c>
      <c r="Z91">
        <v>-30.38323</v>
      </c>
      <c r="AA91">
        <v>-86.88013</v>
      </c>
      <c r="AB91">
        <v>-28.17661</v>
      </c>
      <c r="AC91">
        <v>178.251</v>
      </c>
      <c r="AD91">
        <v>39.3023</v>
      </c>
      <c r="AE91">
        <v>38</v>
      </c>
      <c r="AF91">
        <v>24</v>
      </c>
      <c r="AG91">
        <v>180</v>
      </c>
      <c r="AH91" t="s">
        <v>299</v>
      </c>
      <c r="AI91" t="s">
        <v>705</v>
      </c>
      <c r="AJ91">
        <v>5.83136803720696</v>
      </c>
      <c r="AK91" t="b">
        <v>1</v>
      </c>
    </row>
    <row r="92" spans="1:13">
      <c r="A92" s="26">
        <v>45482.2430787037</v>
      </c>
      <c r="B92">
        <v>0</v>
      </c>
      <c r="C92">
        <v>0</v>
      </c>
      <c r="D92" t="s">
        <v>479</v>
      </c>
      <c r="E92" s="21">
        <v>23</v>
      </c>
      <c r="F92" s="32">
        <v>45482.2429398148</v>
      </c>
      <c r="G92" t="s">
        <v>298</v>
      </c>
      <c r="H92">
        <v>3.904448</v>
      </c>
      <c r="I92">
        <v>-0.3801041</v>
      </c>
      <c r="J92">
        <v>180</v>
      </c>
      <c r="K92" t="s">
        <v>299</v>
      </c>
      <c r="L92" t="s">
        <v>706</v>
      </c>
      <c r="M92">
        <v>5.94467812133335</v>
      </c>
    </row>
    <row r="93" spans="1:37">
      <c r="A93" s="26">
        <v>45482.2430787037</v>
      </c>
      <c r="B93">
        <v>0</v>
      </c>
      <c r="C93">
        <v>0</v>
      </c>
      <c r="D93" t="s">
        <v>297</v>
      </c>
      <c r="E93" s="21">
        <v>23</v>
      </c>
      <c r="F93" s="32">
        <v>45482.2429398148</v>
      </c>
      <c r="G93" t="s">
        <v>298</v>
      </c>
      <c r="H93">
        <v>3.904448</v>
      </c>
      <c r="I93">
        <v>3.904448</v>
      </c>
      <c r="J93">
        <v>-0.3801041</v>
      </c>
      <c r="K93">
        <v>317.7708</v>
      </c>
      <c r="L93">
        <v>322.5737</v>
      </c>
      <c r="M93">
        <v>327.7083</v>
      </c>
      <c r="N93">
        <v>48000</v>
      </c>
      <c r="O93">
        <v>-1</v>
      </c>
      <c r="P93">
        <v>136963</v>
      </c>
      <c r="Q93">
        <v>48000</v>
      </c>
      <c r="R93">
        <v>0</v>
      </c>
      <c r="S93">
        <v>0.3691275</v>
      </c>
      <c r="T93">
        <v>-30.59466</v>
      </c>
      <c r="U93">
        <v>-80.18989</v>
      </c>
      <c r="V93">
        <v>-27.79651</v>
      </c>
      <c r="W93">
        <v>292.0601</v>
      </c>
      <c r="X93">
        <v>39.16658</v>
      </c>
      <c r="Y93">
        <v>0.3928571</v>
      </c>
      <c r="Z93">
        <v>-30.38323</v>
      </c>
      <c r="AA93">
        <v>-86.88013</v>
      </c>
      <c r="AB93">
        <v>-28.17661</v>
      </c>
      <c r="AC93">
        <v>177.3874</v>
      </c>
      <c r="AD93">
        <v>39.3023</v>
      </c>
      <c r="AE93">
        <v>38</v>
      </c>
      <c r="AF93">
        <v>24</v>
      </c>
      <c r="AG93">
        <v>180</v>
      </c>
      <c r="AH93" t="s">
        <v>299</v>
      </c>
      <c r="AI93" t="s">
        <v>706</v>
      </c>
      <c r="AJ93">
        <v>5.94467812133335</v>
      </c>
      <c r="AK93" t="b">
        <v>1</v>
      </c>
    </row>
    <row r="94" spans="1:13">
      <c r="A94" s="26">
        <v>45482.2431944444</v>
      </c>
      <c r="B94">
        <v>0</v>
      </c>
      <c r="C94">
        <v>0</v>
      </c>
      <c r="D94" t="s">
        <v>479</v>
      </c>
      <c r="E94" s="21">
        <v>24</v>
      </c>
      <c r="F94" s="32">
        <v>45482.2430555556</v>
      </c>
      <c r="G94" t="s">
        <v>480</v>
      </c>
      <c r="H94">
        <v>3.857663</v>
      </c>
      <c r="I94">
        <v>-0.2906742</v>
      </c>
      <c r="J94">
        <v>180</v>
      </c>
      <c r="K94" t="s">
        <v>299</v>
      </c>
      <c r="L94" t="s">
        <v>707</v>
      </c>
      <c r="M94">
        <v>5.59912693877946</v>
      </c>
    </row>
    <row r="95" spans="1:37">
      <c r="A95" s="26">
        <v>45482.2431944444</v>
      </c>
      <c r="B95">
        <v>0</v>
      </c>
      <c r="C95">
        <v>0</v>
      </c>
      <c r="D95" t="s">
        <v>297</v>
      </c>
      <c r="E95" s="21">
        <v>24</v>
      </c>
      <c r="F95" s="32">
        <v>45482.2430555556</v>
      </c>
      <c r="G95" t="s">
        <v>298</v>
      </c>
      <c r="H95">
        <v>3.857663</v>
      </c>
      <c r="I95">
        <v>3.857663</v>
      </c>
      <c r="J95">
        <v>-0.2906742</v>
      </c>
      <c r="K95">
        <v>308.3542</v>
      </c>
      <c r="L95">
        <v>341.7514</v>
      </c>
      <c r="M95">
        <v>379.125</v>
      </c>
      <c r="N95">
        <v>48728.24</v>
      </c>
      <c r="O95">
        <v>-1</v>
      </c>
      <c r="P95">
        <v>136963</v>
      </c>
      <c r="Q95">
        <v>48000</v>
      </c>
      <c r="R95">
        <v>1</v>
      </c>
      <c r="S95">
        <v>0.3691275</v>
      </c>
      <c r="T95">
        <v>-30.69536</v>
      </c>
      <c r="U95">
        <v>-81.19867</v>
      </c>
      <c r="V95">
        <v>-27.88594</v>
      </c>
      <c r="W95">
        <v>177.6801</v>
      </c>
      <c r="X95">
        <v>39.33867</v>
      </c>
      <c r="Y95">
        <v>0.3928571</v>
      </c>
      <c r="Z95">
        <v>-30.38323</v>
      </c>
      <c r="AA95">
        <v>-86.88013</v>
      </c>
      <c r="AB95">
        <v>-28.17661</v>
      </c>
      <c r="AC95">
        <v>178.7442</v>
      </c>
      <c r="AD95">
        <v>39.3023</v>
      </c>
      <c r="AE95">
        <v>38</v>
      </c>
      <c r="AF95">
        <v>24</v>
      </c>
      <c r="AG95">
        <v>180</v>
      </c>
      <c r="AH95" t="s">
        <v>299</v>
      </c>
      <c r="AI95" t="s">
        <v>707</v>
      </c>
      <c r="AJ95">
        <v>5.59912693877946</v>
      </c>
      <c r="AK95" t="b">
        <v>1</v>
      </c>
    </row>
    <row r="96" spans="1:13">
      <c r="A96" s="26">
        <v>45482.2433217593</v>
      </c>
      <c r="B96">
        <v>0</v>
      </c>
      <c r="C96">
        <v>0</v>
      </c>
      <c r="D96" t="s">
        <v>479</v>
      </c>
      <c r="E96" s="21">
        <v>24</v>
      </c>
      <c r="F96" s="32">
        <v>45482.2431712963</v>
      </c>
      <c r="G96" t="s">
        <v>298</v>
      </c>
      <c r="H96">
        <v>3.74629</v>
      </c>
      <c r="I96">
        <v>-0.3482533</v>
      </c>
      <c r="J96">
        <v>180</v>
      </c>
      <c r="K96" t="s">
        <v>299</v>
      </c>
      <c r="L96" t="s">
        <v>708</v>
      </c>
      <c r="M96">
        <v>6.08926170189654</v>
      </c>
    </row>
    <row r="97" spans="1:37">
      <c r="A97" s="26">
        <v>45482.2433217593</v>
      </c>
      <c r="B97">
        <v>0</v>
      </c>
      <c r="C97">
        <v>0</v>
      </c>
      <c r="D97" t="s">
        <v>297</v>
      </c>
      <c r="E97" s="21">
        <v>24</v>
      </c>
      <c r="F97" s="32">
        <v>45482.2431712963</v>
      </c>
      <c r="G97" t="s">
        <v>298</v>
      </c>
      <c r="H97">
        <v>3.74629</v>
      </c>
      <c r="I97">
        <v>3.74629</v>
      </c>
      <c r="J97">
        <v>-0.3482533</v>
      </c>
      <c r="K97">
        <v>254.2917</v>
      </c>
      <c r="L97">
        <v>274.4492</v>
      </c>
      <c r="M97">
        <v>303.1667</v>
      </c>
      <c r="N97">
        <v>48446.63</v>
      </c>
      <c r="O97">
        <v>-1</v>
      </c>
      <c r="P97">
        <v>136963</v>
      </c>
      <c r="Q97">
        <v>48000</v>
      </c>
      <c r="R97">
        <v>1</v>
      </c>
      <c r="S97">
        <v>0.3736018</v>
      </c>
      <c r="T97">
        <v>-30.56078</v>
      </c>
      <c r="U97">
        <v>-80.28404</v>
      </c>
      <c r="V97">
        <v>-27.82836</v>
      </c>
      <c r="W97">
        <v>291.5787</v>
      </c>
      <c r="X97">
        <v>39.01968</v>
      </c>
      <c r="Y97">
        <v>0.3928571</v>
      </c>
      <c r="Z97">
        <v>-30.38323</v>
      </c>
      <c r="AA97">
        <v>-86.88013</v>
      </c>
      <c r="AB97">
        <v>-28.17661</v>
      </c>
      <c r="AC97">
        <v>179.1633</v>
      </c>
      <c r="AD97">
        <v>39.3023</v>
      </c>
      <c r="AE97">
        <v>38</v>
      </c>
      <c r="AF97">
        <v>24</v>
      </c>
      <c r="AG97">
        <v>180</v>
      </c>
      <c r="AH97" t="s">
        <v>299</v>
      </c>
      <c r="AI97" t="s">
        <v>708</v>
      </c>
      <c r="AJ97">
        <v>6.08926170189654</v>
      </c>
      <c r="AK97" t="b">
        <v>1</v>
      </c>
    </row>
    <row r="98" spans="1:13">
      <c r="A98" s="26">
        <v>45482.2434259259</v>
      </c>
      <c r="B98">
        <v>0</v>
      </c>
      <c r="C98">
        <v>0</v>
      </c>
      <c r="D98" t="s">
        <v>479</v>
      </c>
      <c r="E98" s="21">
        <v>25</v>
      </c>
      <c r="F98" s="32">
        <v>45482.243287037</v>
      </c>
      <c r="G98" t="s">
        <v>480</v>
      </c>
      <c r="H98">
        <v>2.80054</v>
      </c>
      <c r="I98">
        <v>0.4474373</v>
      </c>
      <c r="J98">
        <v>180</v>
      </c>
      <c r="K98" t="s">
        <v>299</v>
      </c>
      <c r="L98" t="s">
        <v>709</v>
      </c>
      <c r="M98">
        <v>5.81257524888837</v>
      </c>
    </row>
    <row r="99" spans="1:37">
      <c r="A99" s="26">
        <v>45482.2434259259</v>
      </c>
      <c r="B99">
        <v>0</v>
      </c>
      <c r="C99">
        <v>0</v>
      </c>
      <c r="D99" t="s">
        <v>297</v>
      </c>
      <c r="E99" s="21">
        <v>25</v>
      </c>
      <c r="F99" s="32">
        <v>45482.243287037</v>
      </c>
      <c r="G99" t="s">
        <v>298</v>
      </c>
      <c r="H99">
        <v>2.80054</v>
      </c>
      <c r="I99">
        <v>2.80054</v>
      </c>
      <c r="J99">
        <v>0.4474373</v>
      </c>
      <c r="K99">
        <v>281.3333</v>
      </c>
      <c r="L99">
        <v>444.2013</v>
      </c>
      <c r="M99">
        <v>799.9375</v>
      </c>
      <c r="N99">
        <v>48000</v>
      </c>
      <c r="O99">
        <v>-1</v>
      </c>
      <c r="P99">
        <v>136963</v>
      </c>
      <c r="Q99">
        <v>48000</v>
      </c>
      <c r="R99">
        <v>0</v>
      </c>
      <c r="S99">
        <v>0.4250559</v>
      </c>
      <c r="T99">
        <v>-30.79643</v>
      </c>
      <c r="U99">
        <v>-79.93269</v>
      </c>
      <c r="V99">
        <v>-28.62405</v>
      </c>
      <c r="W99">
        <v>291.2244</v>
      </c>
      <c r="X99">
        <v>38.616</v>
      </c>
      <c r="Y99">
        <v>0.3928571</v>
      </c>
      <c r="Z99">
        <v>-30.38323</v>
      </c>
      <c r="AA99">
        <v>-86.88013</v>
      </c>
      <c r="AB99">
        <v>-28.17661</v>
      </c>
      <c r="AC99">
        <v>214.9275</v>
      </c>
      <c r="AD99">
        <v>39.3023</v>
      </c>
      <c r="AE99">
        <v>38</v>
      </c>
      <c r="AF99">
        <v>24</v>
      </c>
      <c r="AG99">
        <v>180</v>
      </c>
      <c r="AH99" t="s">
        <v>299</v>
      </c>
      <c r="AI99" t="s">
        <v>709</v>
      </c>
      <c r="AJ99">
        <v>5.81257524888837</v>
      </c>
      <c r="AK99" t="b">
        <v>1</v>
      </c>
    </row>
    <row r="100" spans="1:13">
      <c r="A100" s="26">
        <v>45482.2435532407</v>
      </c>
      <c r="B100">
        <v>0</v>
      </c>
      <c r="C100">
        <v>0</v>
      </c>
      <c r="D100" t="s">
        <v>479</v>
      </c>
      <c r="E100" s="21">
        <v>25</v>
      </c>
      <c r="F100" s="32">
        <v>45482.2434027778</v>
      </c>
      <c r="G100" t="s">
        <v>298</v>
      </c>
      <c r="H100">
        <v>3.829772</v>
      </c>
      <c r="I100">
        <v>-0.3288956</v>
      </c>
      <c r="J100">
        <v>180</v>
      </c>
      <c r="K100" t="s">
        <v>299</v>
      </c>
      <c r="L100" t="s">
        <v>710</v>
      </c>
      <c r="M100">
        <v>6.21829768064673</v>
      </c>
    </row>
    <row r="101" spans="1:37">
      <c r="A101" s="26">
        <v>45482.2435532407</v>
      </c>
      <c r="B101">
        <v>0</v>
      </c>
      <c r="C101">
        <v>0</v>
      </c>
      <c r="D101" t="s">
        <v>297</v>
      </c>
      <c r="E101" s="21">
        <v>25</v>
      </c>
      <c r="F101" s="32">
        <v>45482.2434027778</v>
      </c>
      <c r="G101" t="s">
        <v>298</v>
      </c>
      <c r="H101">
        <v>3.829772</v>
      </c>
      <c r="I101">
        <v>3.829772</v>
      </c>
      <c r="J101">
        <v>-0.3288956</v>
      </c>
      <c r="K101">
        <v>272.1042</v>
      </c>
      <c r="L101">
        <v>296.2874</v>
      </c>
      <c r="M101">
        <v>318.0833</v>
      </c>
      <c r="N101">
        <v>47534.43</v>
      </c>
      <c r="O101">
        <v>-1</v>
      </c>
      <c r="P101">
        <v>136963</v>
      </c>
      <c r="Q101">
        <v>48000</v>
      </c>
      <c r="R101">
        <v>1</v>
      </c>
      <c r="S101">
        <v>0.367713</v>
      </c>
      <c r="T101">
        <v>-30.65239</v>
      </c>
      <c r="U101">
        <v>-80.10735</v>
      </c>
      <c r="V101">
        <v>-27.84772</v>
      </c>
      <c r="W101">
        <v>178.7018</v>
      </c>
      <c r="X101">
        <v>39.31203</v>
      </c>
      <c r="Y101">
        <v>0.3928571</v>
      </c>
      <c r="Z101">
        <v>-30.38323</v>
      </c>
      <c r="AA101">
        <v>-86.88013</v>
      </c>
      <c r="AB101">
        <v>-28.17661</v>
      </c>
      <c r="AC101">
        <v>179.0351</v>
      </c>
      <c r="AD101">
        <v>39.3023</v>
      </c>
      <c r="AE101">
        <v>38</v>
      </c>
      <c r="AF101">
        <v>24</v>
      </c>
      <c r="AG101">
        <v>180</v>
      </c>
      <c r="AH101" t="s">
        <v>299</v>
      </c>
      <c r="AI101" t="s">
        <v>710</v>
      </c>
      <c r="AJ101">
        <v>6.21829768064673</v>
      </c>
      <c r="AK101" t="b">
        <v>1</v>
      </c>
    </row>
    <row r="102" spans="1:13">
      <c r="A102" s="26">
        <v>45482.2436689815</v>
      </c>
      <c r="B102">
        <v>0</v>
      </c>
      <c r="C102">
        <v>0</v>
      </c>
      <c r="D102" t="s">
        <v>479</v>
      </c>
      <c r="E102" s="21">
        <v>26</v>
      </c>
      <c r="F102" s="32">
        <v>45482.2435185185</v>
      </c>
      <c r="G102" t="s">
        <v>480</v>
      </c>
      <c r="H102">
        <v>4.030672</v>
      </c>
      <c r="I102">
        <v>-0.2467632</v>
      </c>
      <c r="J102">
        <v>180</v>
      </c>
      <c r="K102" t="s">
        <v>299</v>
      </c>
      <c r="L102" t="s">
        <v>711</v>
      </c>
      <c r="M102">
        <v>5.77765924217376</v>
      </c>
    </row>
    <row r="103" spans="1:37">
      <c r="A103" s="26">
        <v>45482.2436689815</v>
      </c>
      <c r="B103">
        <v>0</v>
      </c>
      <c r="C103">
        <v>0</v>
      </c>
      <c r="D103" t="s">
        <v>297</v>
      </c>
      <c r="E103" s="21">
        <v>26</v>
      </c>
      <c r="F103" s="32">
        <v>45482.2435185185</v>
      </c>
      <c r="G103" t="s">
        <v>298</v>
      </c>
      <c r="H103">
        <v>4.030672</v>
      </c>
      <c r="I103">
        <v>4.030672</v>
      </c>
      <c r="J103">
        <v>-0.2467632</v>
      </c>
      <c r="K103">
        <v>313.4792</v>
      </c>
      <c r="L103">
        <v>379.1405</v>
      </c>
      <c r="M103">
        <v>439.3333</v>
      </c>
      <c r="N103">
        <v>46581.31</v>
      </c>
      <c r="O103">
        <v>-1</v>
      </c>
      <c r="P103">
        <v>136963</v>
      </c>
      <c r="Q103">
        <v>48000</v>
      </c>
      <c r="R103">
        <v>1</v>
      </c>
      <c r="S103">
        <v>0.3713647</v>
      </c>
      <c r="T103">
        <v>-30.69315</v>
      </c>
      <c r="U103">
        <v>-80.41438</v>
      </c>
      <c r="V103">
        <v>-27.92985</v>
      </c>
      <c r="W103">
        <v>289.773</v>
      </c>
      <c r="X103">
        <v>39.22377</v>
      </c>
      <c r="Y103">
        <v>0.3928571</v>
      </c>
      <c r="Z103">
        <v>-30.38323</v>
      </c>
      <c r="AA103">
        <v>-86.88013</v>
      </c>
      <c r="AB103">
        <v>-28.17661</v>
      </c>
      <c r="AC103">
        <v>177.0731</v>
      </c>
      <c r="AD103">
        <v>39.3023</v>
      </c>
      <c r="AE103">
        <v>38</v>
      </c>
      <c r="AF103">
        <v>24</v>
      </c>
      <c r="AG103">
        <v>180</v>
      </c>
      <c r="AH103" t="s">
        <v>299</v>
      </c>
      <c r="AI103" t="s">
        <v>711</v>
      </c>
      <c r="AJ103">
        <v>5.77765924217376</v>
      </c>
      <c r="AK103" t="b">
        <v>1</v>
      </c>
    </row>
    <row r="104" spans="1:13">
      <c r="A104" s="26">
        <v>45482.2437731481</v>
      </c>
      <c r="B104">
        <v>0</v>
      </c>
      <c r="C104">
        <v>0</v>
      </c>
      <c r="D104" t="s">
        <v>479</v>
      </c>
      <c r="E104" s="21">
        <v>26</v>
      </c>
      <c r="F104" s="32">
        <v>45482.2436342593</v>
      </c>
      <c r="G104" t="s">
        <v>298</v>
      </c>
      <c r="H104">
        <v>3.96023</v>
      </c>
      <c r="I104">
        <v>-0.2891693</v>
      </c>
      <c r="J104">
        <v>180</v>
      </c>
      <c r="K104" t="s">
        <v>299</v>
      </c>
      <c r="L104" t="s">
        <v>712</v>
      </c>
      <c r="M104">
        <v>5.92634358811825</v>
      </c>
    </row>
    <row r="105" spans="1:37">
      <c r="A105" s="26">
        <v>45482.2437731481</v>
      </c>
      <c r="B105">
        <v>0</v>
      </c>
      <c r="C105">
        <v>0</v>
      </c>
      <c r="D105" t="s">
        <v>297</v>
      </c>
      <c r="E105" s="21">
        <v>26</v>
      </c>
      <c r="F105" s="32">
        <v>45482.2436342593</v>
      </c>
      <c r="G105" t="s">
        <v>298</v>
      </c>
      <c r="H105">
        <v>3.96023</v>
      </c>
      <c r="I105">
        <v>3.96023</v>
      </c>
      <c r="J105">
        <v>-0.2891693</v>
      </c>
      <c r="K105">
        <v>263.375</v>
      </c>
      <c r="L105">
        <v>309.9703</v>
      </c>
      <c r="M105">
        <v>328.5208</v>
      </c>
      <c r="N105">
        <v>48000</v>
      </c>
      <c r="O105">
        <v>-1</v>
      </c>
      <c r="P105">
        <v>136963</v>
      </c>
      <c r="Q105">
        <v>48000</v>
      </c>
      <c r="R105">
        <v>0</v>
      </c>
      <c r="S105">
        <v>0.3758389</v>
      </c>
      <c r="T105">
        <v>-30.61529</v>
      </c>
      <c r="U105">
        <v>-79.52856</v>
      </c>
      <c r="V105">
        <v>-27.88745</v>
      </c>
      <c r="W105">
        <v>179.4895</v>
      </c>
      <c r="X105">
        <v>39.07148</v>
      </c>
      <c r="Y105">
        <v>0.3928571</v>
      </c>
      <c r="Z105">
        <v>-30.38323</v>
      </c>
      <c r="AA105">
        <v>-86.88013</v>
      </c>
      <c r="AB105">
        <v>-28.17661</v>
      </c>
      <c r="AC105">
        <v>178.2905</v>
      </c>
      <c r="AD105">
        <v>39.3023</v>
      </c>
      <c r="AE105">
        <v>38</v>
      </c>
      <c r="AF105">
        <v>24</v>
      </c>
      <c r="AG105">
        <v>180</v>
      </c>
      <c r="AH105" t="s">
        <v>299</v>
      </c>
      <c r="AI105" t="s">
        <v>712</v>
      </c>
      <c r="AJ105">
        <v>5.92634358811825</v>
      </c>
      <c r="AK105" t="b">
        <v>1</v>
      </c>
    </row>
    <row r="106" spans="1:13">
      <c r="A106" s="26">
        <v>45482.243900463</v>
      </c>
      <c r="B106">
        <v>0</v>
      </c>
      <c r="C106">
        <v>0</v>
      </c>
      <c r="D106" t="s">
        <v>479</v>
      </c>
      <c r="E106" s="21">
        <v>27</v>
      </c>
      <c r="F106" s="32">
        <v>45482.24375</v>
      </c>
      <c r="G106" t="s">
        <v>480</v>
      </c>
      <c r="H106">
        <v>3.810432</v>
      </c>
      <c r="I106">
        <v>-0.3082638</v>
      </c>
      <c r="J106">
        <v>180</v>
      </c>
      <c r="K106" t="s">
        <v>299</v>
      </c>
      <c r="L106" t="s">
        <v>713</v>
      </c>
      <c r="M106">
        <v>5.79515344214347</v>
      </c>
    </row>
    <row r="107" spans="1:37">
      <c r="A107" s="26">
        <v>45482.243900463</v>
      </c>
      <c r="B107">
        <v>0</v>
      </c>
      <c r="C107">
        <v>0</v>
      </c>
      <c r="D107" t="s">
        <v>297</v>
      </c>
      <c r="E107" s="21">
        <v>27</v>
      </c>
      <c r="F107" s="32">
        <v>45482.24375</v>
      </c>
      <c r="G107" t="s">
        <v>298</v>
      </c>
      <c r="H107">
        <v>3.810432</v>
      </c>
      <c r="I107">
        <v>3.810432</v>
      </c>
      <c r="J107">
        <v>-0.3082638</v>
      </c>
      <c r="K107">
        <v>290.6875</v>
      </c>
      <c r="L107">
        <v>306.7311</v>
      </c>
      <c r="M107">
        <v>322.6667</v>
      </c>
      <c r="N107">
        <v>48247.09</v>
      </c>
      <c r="O107">
        <v>-1</v>
      </c>
      <c r="P107">
        <v>136963</v>
      </c>
      <c r="Q107">
        <v>48000</v>
      </c>
      <c r="R107">
        <v>1</v>
      </c>
      <c r="S107">
        <v>0.3668904</v>
      </c>
      <c r="T107">
        <v>-30.68555</v>
      </c>
      <c r="U107">
        <v>-80.82876</v>
      </c>
      <c r="V107">
        <v>-27.86835</v>
      </c>
      <c r="W107">
        <v>178.5897</v>
      </c>
      <c r="X107">
        <v>39.13478</v>
      </c>
      <c r="Y107">
        <v>0.3928571</v>
      </c>
      <c r="Z107">
        <v>-30.38323</v>
      </c>
      <c r="AA107">
        <v>-86.88013</v>
      </c>
      <c r="AB107">
        <v>-28.17661</v>
      </c>
      <c r="AC107">
        <v>291.6934</v>
      </c>
      <c r="AD107">
        <v>39.3023</v>
      </c>
      <c r="AE107">
        <v>38</v>
      </c>
      <c r="AF107">
        <v>24</v>
      </c>
      <c r="AG107">
        <v>180</v>
      </c>
      <c r="AH107" t="s">
        <v>299</v>
      </c>
      <c r="AI107" t="s">
        <v>713</v>
      </c>
      <c r="AJ107">
        <v>5.79515344214347</v>
      </c>
      <c r="AK107" t="b">
        <v>1</v>
      </c>
    </row>
    <row r="108" spans="1:13">
      <c r="A108" s="26">
        <v>45482.2440046296</v>
      </c>
      <c r="B108">
        <v>0</v>
      </c>
      <c r="C108">
        <v>0</v>
      </c>
      <c r="D108" t="s">
        <v>479</v>
      </c>
      <c r="E108" s="21">
        <v>27</v>
      </c>
      <c r="F108" s="32">
        <v>45482.2438657407</v>
      </c>
      <c r="G108" t="s">
        <v>298</v>
      </c>
      <c r="H108">
        <v>3.956861</v>
      </c>
      <c r="I108">
        <v>-0.3359623</v>
      </c>
      <c r="J108">
        <v>180</v>
      </c>
      <c r="K108" t="s">
        <v>299</v>
      </c>
      <c r="L108" t="s">
        <v>714</v>
      </c>
      <c r="M108">
        <v>5.76508739899463</v>
      </c>
    </row>
    <row r="109" spans="1:37">
      <c r="A109" s="26">
        <v>45482.2440046296</v>
      </c>
      <c r="B109">
        <v>0</v>
      </c>
      <c r="C109">
        <v>0</v>
      </c>
      <c r="D109" t="s">
        <v>297</v>
      </c>
      <c r="E109" s="21">
        <v>27</v>
      </c>
      <c r="F109" s="32">
        <v>45482.2438657407</v>
      </c>
      <c r="G109" t="s">
        <v>298</v>
      </c>
      <c r="H109">
        <v>3.956861</v>
      </c>
      <c r="I109">
        <v>3.956861</v>
      </c>
      <c r="J109">
        <v>-0.3359623</v>
      </c>
      <c r="K109">
        <v>252</v>
      </c>
      <c r="L109">
        <v>274.8125</v>
      </c>
      <c r="M109">
        <v>300.3958</v>
      </c>
      <c r="N109">
        <v>47532.04</v>
      </c>
      <c r="O109">
        <v>-1</v>
      </c>
      <c r="P109">
        <v>136963</v>
      </c>
      <c r="Q109">
        <v>48000</v>
      </c>
      <c r="R109">
        <v>1</v>
      </c>
      <c r="S109">
        <v>0.3668904</v>
      </c>
      <c r="T109">
        <v>-30.65453</v>
      </c>
      <c r="U109">
        <v>-80.30598</v>
      </c>
      <c r="V109">
        <v>-27.84065</v>
      </c>
      <c r="W109">
        <v>179.7042</v>
      </c>
      <c r="X109">
        <v>38.94314</v>
      </c>
      <c r="Y109">
        <v>0.3928571</v>
      </c>
      <c r="Z109">
        <v>-30.38323</v>
      </c>
      <c r="AA109">
        <v>-86.88013</v>
      </c>
      <c r="AB109">
        <v>-28.17661</v>
      </c>
      <c r="AC109">
        <v>178.7018</v>
      </c>
      <c r="AD109">
        <v>39.3023</v>
      </c>
      <c r="AE109">
        <v>38</v>
      </c>
      <c r="AF109">
        <v>24</v>
      </c>
      <c r="AG109">
        <v>180</v>
      </c>
      <c r="AH109" t="s">
        <v>299</v>
      </c>
      <c r="AI109" t="s">
        <v>714</v>
      </c>
      <c r="AJ109">
        <v>5.76508739899463</v>
      </c>
      <c r="AK109" t="b">
        <v>1</v>
      </c>
    </row>
    <row r="110" spans="1:13">
      <c r="A110" s="26">
        <v>45482.2441319444</v>
      </c>
      <c r="B110">
        <v>0</v>
      </c>
      <c r="C110">
        <v>0</v>
      </c>
      <c r="D110" t="s">
        <v>479</v>
      </c>
      <c r="E110" s="21">
        <v>28</v>
      </c>
      <c r="F110" s="32">
        <v>45482.2439814815</v>
      </c>
      <c r="G110" t="s">
        <v>480</v>
      </c>
      <c r="H110">
        <v>3.869412</v>
      </c>
      <c r="I110">
        <v>-0.2951565</v>
      </c>
      <c r="J110">
        <v>180</v>
      </c>
      <c r="K110" t="s">
        <v>299</v>
      </c>
      <c r="L110" t="s">
        <v>715</v>
      </c>
      <c r="M110">
        <v>6.56899933027192</v>
      </c>
    </row>
    <row r="111" spans="1:37">
      <c r="A111" s="26">
        <v>45482.2441319444</v>
      </c>
      <c r="B111">
        <v>0</v>
      </c>
      <c r="C111">
        <v>0</v>
      </c>
      <c r="D111" t="s">
        <v>297</v>
      </c>
      <c r="E111" s="21">
        <v>28</v>
      </c>
      <c r="F111" s="32">
        <v>45482.2439814815</v>
      </c>
      <c r="G111" t="s">
        <v>298</v>
      </c>
      <c r="H111">
        <v>3.869412</v>
      </c>
      <c r="I111">
        <v>3.869412</v>
      </c>
      <c r="J111">
        <v>-0.2951565</v>
      </c>
      <c r="K111">
        <v>298.6667</v>
      </c>
      <c r="L111">
        <v>320.5681</v>
      </c>
      <c r="M111">
        <v>343.5625</v>
      </c>
      <c r="N111">
        <v>47532.02</v>
      </c>
      <c r="O111">
        <v>-1</v>
      </c>
      <c r="P111">
        <v>136963</v>
      </c>
      <c r="Q111">
        <v>48000</v>
      </c>
      <c r="R111">
        <v>1</v>
      </c>
      <c r="S111">
        <v>0.3668904</v>
      </c>
      <c r="T111">
        <v>-30.68919</v>
      </c>
      <c r="U111">
        <v>-80.06808</v>
      </c>
      <c r="V111">
        <v>-27.88146</v>
      </c>
      <c r="W111">
        <v>176.0132</v>
      </c>
      <c r="X111">
        <v>39.39425</v>
      </c>
      <c r="Y111">
        <v>0.3928571</v>
      </c>
      <c r="Z111">
        <v>-30.38323</v>
      </c>
      <c r="AA111">
        <v>-86.88013</v>
      </c>
      <c r="AB111">
        <v>-28.17661</v>
      </c>
      <c r="AC111">
        <v>175.5237</v>
      </c>
      <c r="AD111">
        <v>39.3023</v>
      </c>
      <c r="AE111">
        <v>38</v>
      </c>
      <c r="AF111">
        <v>24</v>
      </c>
      <c r="AG111">
        <v>180</v>
      </c>
      <c r="AH111" t="s">
        <v>299</v>
      </c>
      <c r="AI111" t="s">
        <v>715</v>
      </c>
      <c r="AJ111">
        <v>6.56899933027192</v>
      </c>
      <c r="AK111" t="b">
        <v>1</v>
      </c>
    </row>
    <row r="112" spans="1:13">
      <c r="A112" s="26">
        <v>45482.2442476852</v>
      </c>
      <c r="B112">
        <v>0</v>
      </c>
      <c r="C112">
        <v>0</v>
      </c>
      <c r="D112" t="s">
        <v>479</v>
      </c>
      <c r="E112" s="21">
        <v>28</v>
      </c>
      <c r="F112" s="32">
        <v>45482.2440972222</v>
      </c>
      <c r="G112" t="s">
        <v>298</v>
      </c>
      <c r="H112">
        <v>3.757894</v>
      </c>
      <c r="I112">
        <v>-0.4034176</v>
      </c>
      <c r="J112">
        <v>180</v>
      </c>
      <c r="K112" t="s">
        <v>299</v>
      </c>
      <c r="L112" t="s">
        <v>716</v>
      </c>
      <c r="M112">
        <v>5.76361902775609</v>
      </c>
    </row>
    <row r="113" spans="1:37">
      <c r="A113" s="26">
        <v>45482.2442476852</v>
      </c>
      <c r="B113">
        <v>0</v>
      </c>
      <c r="C113">
        <v>0</v>
      </c>
      <c r="D113" t="s">
        <v>297</v>
      </c>
      <c r="E113" s="21">
        <v>28</v>
      </c>
      <c r="F113" s="32">
        <v>45482.2440972222</v>
      </c>
      <c r="G113" t="s">
        <v>298</v>
      </c>
      <c r="H113">
        <v>3.757894</v>
      </c>
      <c r="I113">
        <v>3.757894</v>
      </c>
      <c r="J113">
        <v>-0.4034176</v>
      </c>
      <c r="K113">
        <v>261.6042</v>
      </c>
      <c r="L113">
        <v>303.8223</v>
      </c>
      <c r="M113">
        <v>345.2708</v>
      </c>
      <c r="N113">
        <v>47742.34</v>
      </c>
      <c r="O113">
        <v>-1</v>
      </c>
      <c r="P113">
        <v>136963</v>
      </c>
      <c r="Q113">
        <v>48000</v>
      </c>
      <c r="R113">
        <v>1</v>
      </c>
      <c r="S113">
        <v>0.3825503</v>
      </c>
      <c r="T113">
        <v>-30.42539</v>
      </c>
      <c r="U113">
        <v>-80.24744</v>
      </c>
      <c r="V113">
        <v>-27.7732</v>
      </c>
      <c r="W113">
        <v>292.3214</v>
      </c>
      <c r="X113">
        <v>39.3418</v>
      </c>
      <c r="Y113">
        <v>0.3928571</v>
      </c>
      <c r="Z113">
        <v>-30.38323</v>
      </c>
      <c r="AA113">
        <v>-86.88013</v>
      </c>
      <c r="AB113">
        <v>-28.17661</v>
      </c>
      <c r="AC113">
        <v>292.2226</v>
      </c>
      <c r="AD113">
        <v>39.3023</v>
      </c>
      <c r="AE113">
        <v>38</v>
      </c>
      <c r="AF113">
        <v>24</v>
      </c>
      <c r="AG113">
        <v>180</v>
      </c>
      <c r="AH113" t="s">
        <v>299</v>
      </c>
      <c r="AI113" t="s">
        <v>716</v>
      </c>
      <c r="AJ113">
        <v>5.76361902775609</v>
      </c>
      <c r="AK113" t="b">
        <v>1</v>
      </c>
    </row>
    <row r="114" spans="1:13">
      <c r="A114" s="26">
        <v>45482.2443518518</v>
      </c>
      <c r="B114">
        <v>0</v>
      </c>
      <c r="C114">
        <v>0</v>
      </c>
      <c r="D114" t="s">
        <v>479</v>
      </c>
      <c r="E114" s="21">
        <v>29</v>
      </c>
      <c r="F114" s="32">
        <v>45482.244212963</v>
      </c>
      <c r="G114" t="s">
        <v>480</v>
      </c>
      <c r="H114">
        <v>3.979142</v>
      </c>
      <c r="I114">
        <v>-0.208292</v>
      </c>
      <c r="J114">
        <v>180</v>
      </c>
      <c r="K114" t="s">
        <v>299</v>
      </c>
      <c r="L114" t="s">
        <v>717</v>
      </c>
      <c r="M114">
        <v>6.14516171816396</v>
      </c>
    </row>
    <row r="115" spans="1:37">
      <c r="A115" s="26">
        <v>45482.2443518518</v>
      </c>
      <c r="B115">
        <v>0</v>
      </c>
      <c r="C115">
        <v>0</v>
      </c>
      <c r="D115" t="s">
        <v>297</v>
      </c>
      <c r="E115" s="21">
        <v>29</v>
      </c>
      <c r="F115" s="32">
        <v>45482.244212963</v>
      </c>
      <c r="G115" t="s">
        <v>298</v>
      </c>
      <c r="H115">
        <v>3.979142</v>
      </c>
      <c r="I115">
        <v>3.979142</v>
      </c>
      <c r="J115">
        <v>-0.208292</v>
      </c>
      <c r="K115">
        <v>293.3333</v>
      </c>
      <c r="L115">
        <v>298.2003</v>
      </c>
      <c r="M115">
        <v>302.5208</v>
      </c>
      <c r="N115">
        <v>48000</v>
      </c>
      <c r="O115">
        <v>-1</v>
      </c>
      <c r="P115">
        <v>136963</v>
      </c>
      <c r="Q115">
        <v>48000</v>
      </c>
      <c r="R115">
        <v>0</v>
      </c>
      <c r="S115">
        <v>0.3736018</v>
      </c>
      <c r="T115">
        <v>-30.72213</v>
      </c>
      <c r="U115">
        <v>-80.31758</v>
      </c>
      <c r="V115">
        <v>-27.96832</v>
      </c>
      <c r="W115">
        <v>291.3979</v>
      </c>
      <c r="X115">
        <v>39.43407</v>
      </c>
      <c r="Y115">
        <v>0.3928571</v>
      </c>
      <c r="Z115">
        <v>-30.38323</v>
      </c>
      <c r="AA115">
        <v>-86.88013</v>
      </c>
      <c r="AB115">
        <v>-28.17661</v>
      </c>
      <c r="AC115">
        <v>292.0094</v>
      </c>
      <c r="AD115">
        <v>39.3023</v>
      </c>
      <c r="AE115">
        <v>38</v>
      </c>
      <c r="AF115">
        <v>24</v>
      </c>
      <c r="AG115">
        <v>180</v>
      </c>
      <c r="AH115" t="s">
        <v>299</v>
      </c>
      <c r="AI115" t="s">
        <v>717</v>
      </c>
      <c r="AJ115">
        <v>6.14516171816396</v>
      </c>
      <c r="AK115" t="b">
        <v>1</v>
      </c>
    </row>
    <row r="116" spans="1:13">
      <c r="A116" s="26">
        <v>45482.2444791667</v>
      </c>
      <c r="B116">
        <v>0</v>
      </c>
      <c r="C116">
        <v>0</v>
      </c>
      <c r="D116" t="s">
        <v>479</v>
      </c>
      <c r="E116" s="21">
        <v>29</v>
      </c>
      <c r="F116" s="32">
        <v>45482.2443287037</v>
      </c>
      <c r="G116" t="s">
        <v>298</v>
      </c>
      <c r="H116">
        <v>3.281892</v>
      </c>
      <c r="I116">
        <v>-0.2214108</v>
      </c>
      <c r="J116">
        <v>180</v>
      </c>
      <c r="K116" t="s">
        <v>299</v>
      </c>
      <c r="L116" t="s">
        <v>718</v>
      </c>
      <c r="M116">
        <v>5.77521760643454</v>
      </c>
    </row>
    <row r="117" spans="1:37">
      <c r="A117" s="26">
        <v>45482.2444791667</v>
      </c>
      <c r="B117">
        <v>0</v>
      </c>
      <c r="C117">
        <v>0</v>
      </c>
      <c r="D117" t="s">
        <v>297</v>
      </c>
      <c r="E117" s="21">
        <v>29</v>
      </c>
      <c r="F117" s="32">
        <v>45482.2443287037</v>
      </c>
      <c r="G117" t="s">
        <v>298</v>
      </c>
      <c r="H117">
        <v>3.281892</v>
      </c>
      <c r="I117">
        <v>3.281892</v>
      </c>
      <c r="J117">
        <v>-0.2214108</v>
      </c>
      <c r="K117">
        <v>282.4792</v>
      </c>
      <c r="L117">
        <v>313.8731</v>
      </c>
      <c r="M117">
        <v>349.25</v>
      </c>
      <c r="N117">
        <v>48998.48</v>
      </c>
      <c r="O117">
        <v>-1</v>
      </c>
      <c r="P117">
        <v>136963</v>
      </c>
      <c r="Q117">
        <v>48000</v>
      </c>
      <c r="R117">
        <v>1</v>
      </c>
      <c r="S117">
        <v>0.3803132</v>
      </c>
      <c r="T117">
        <v>-30.66575</v>
      </c>
      <c r="U117">
        <v>-79.80433</v>
      </c>
      <c r="V117">
        <v>-27.9552</v>
      </c>
      <c r="W117">
        <v>291.4398</v>
      </c>
      <c r="X117">
        <v>39.04899</v>
      </c>
      <c r="Y117">
        <v>0.3928571</v>
      </c>
      <c r="Z117">
        <v>-30.38323</v>
      </c>
      <c r="AA117">
        <v>-86.88013</v>
      </c>
      <c r="AB117">
        <v>-28.17661</v>
      </c>
      <c r="AC117">
        <v>179.2056</v>
      </c>
      <c r="AD117">
        <v>39.3023</v>
      </c>
      <c r="AE117">
        <v>38</v>
      </c>
      <c r="AF117">
        <v>24</v>
      </c>
      <c r="AG117">
        <v>180</v>
      </c>
      <c r="AH117" t="s">
        <v>299</v>
      </c>
      <c r="AI117" t="s">
        <v>718</v>
      </c>
      <c r="AJ117">
        <v>5.77521760643454</v>
      </c>
      <c r="AK117" t="b">
        <v>1</v>
      </c>
    </row>
    <row r="118" spans="1:13">
      <c r="A118" s="26">
        <v>45482.2445833333</v>
      </c>
      <c r="B118">
        <v>0</v>
      </c>
      <c r="C118">
        <v>0</v>
      </c>
      <c r="D118" t="s">
        <v>479</v>
      </c>
      <c r="E118" s="21">
        <v>30</v>
      </c>
      <c r="F118" s="32">
        <v>45482.2444444444</v>
      </c>
      <c r="G118" t="s">
        <v>480</v>
      </c>
      <c r="H118">
        <v>3.934177</v>
      </c>
      <c r="I118">
        <v>-0.2137623</v>
      </c>
      <c r="J118">
        <v>180</v>
      </c>
      <c r="K118" t="s">
        <v>299</v>
      </c>
      <c r="L118" t="s">
        <v>719</v>
      </c>
      <c r="M118">
        <v>6.23458129852651</v>
      </c>
    </row>
    <row r="119" spans="1:37">
      <c r="A119" s="26">
        <v>45482.2445833333</v>
      </c>
      <c r="B119">
        <v>0</v>
      </c>
      <c r="C119">
        <v>0</v>
      </c>
      <c r="D119" t="s">
        <v>297</v>
      </c>
      <c r="E119" s="21">
        <v>30</v>
      </c>
      <c r="F119" s="32">
        <v>45482.2444444444</v>
      </c>
      <c r="G119" t="s">
        <v>298</v>
      </c>
      <c r="H119">
        <v>3.934177</v>
      </c>
      <c r="I119">
        <v>3.934177</v>
      </c>
      <c r="J119">
        <v>-0.2137623</v>
      </c>
      <c r="K119">
        <v>293.625</v>
      </c>
      <c r="L119">
        <v>297.3839</v>
      </c>
      <c r="M119">
        <v>303.4583</v>
      </c>
      <c r="N119">
        <v>48000</v>
      </c>
      <c r="O119">
        <v>-1</v>
      </c>
      <c r="P119">
        <v>136963</v>
      </c>
      <c r="Q119">
        <v>48000</v>
      </c>
      <c r="R119">
        <v>0</v>
      </c>
      <c r="S119">
        <v>0.3736018</v>
      </c>
      <c r="T119">
        <v>-30.69596</v>
      </c>
      <c r="U119">
        <v>-80.25161</v>
      </c>
      <c r="V119">
        <v>-27.96285</v>
      </c>
      <c r="W119">
        <v>291.4601</v>
      </c>
      <c r="X119">
        <v>39.09563</v>
      </c>
      <c r="Y119">
        <v>0.3928571</v>
      </c>
      <c r="Z119">
        <v>-30.38323</v>
      </c>
      <c r="AA119">
        <v>-86.88013</v>
      </c>
      <c r="AB119">
        <v>-28.17661</v>
      </c>
      <c r="AC119">
        <v>177.3874</v>
      </c>
      <c r="AD119">
        <v>39.3023</v>
      </c>
      <c r="AE119">
        <v>38</v>
      </c>
      <c r="AF119">
        <v>24</v>
      </c>
      <c r="AG119">
        <v>180</v>
      </c>
      <c r="AH119" t="s">
        <v>299</v>
      </c>
      <c r="AI119" t="s">
        <v>719</v>
      </c>
      <c r="AJ119">
        <v>6.23458129852651</v>
      </c>
      <c r="AK119" t="b">
        <v>1</v>
      </c>
    </row>
    <row r="120" spans="1:13">
      <c r="A120" s="26">
        <v>45482.2446990741</v>
      </c>
      <c r="B120">
        <v>0</v>
      </c>
      <c r="C120">
        <v>0</v>
      </c>
      <c r="D120" t="s">
        <v>479</v>
      </c>
      <c r="E120" s="21">
        <v>30</v>
      </c>
      <c r="F120" s="32">
        <v>45482.2445601852</v>
      </c>
      <c r="G120" t="s">
        <v>298</v>
      </c>
      <c r="H120">
        <v>3.825943</v>
      </c>
      <c r="I120">
        <v>-0.3585987</v>
      </c>
      <c r="J120">
        <v>180</v>
      </c>
      <c r="K120" t="s">
        <v>299</v>
      </c>
      <c r="L120" t="s">
        <v>720</v>
      </c>
      <c r="M120">
        <v>6.02300565079919</v>
      </c>
    </row>
    <row r="121" spans="1:37">
      <c r="A121" s="26">
        <v>45482.2447106481</v>
      </c>
      <c r="B121">
        <v>0</v>
      </c>
      <c r="C121">
        <v>0</v>
      </c>
      <c r="D121" t="s">
        <v>297</v>
      </c>
      <c r="E121" s="21">
        <v>30</v>
      </c>
      <c r="F121" s="32">
        <v>45482.2445601852</v>
      </c>
      <c r="G121" t="s">
        <v>298</v>
      </c>
      <c r="H121">
        <v>3.825943</v>
      </c>
      <c r="I121">
        <v>3.825943</v>
      </c>
      <c r="J121">
        <v>-0.3585987</v>
      </c>
      <c r="K121">
        <v>257.2708</v>
      </c>
      <c r="L121">
        <v>282.2905</v>
      </c>
      <c r="M121">
        <v>306.6667</v>
      </c>
      <c r="N121">
        <v>47534.93</v>
      </c>
      <c r="O121">
        <v>-1</v>
      </c>
      <c r="P121">
        <v>136963</v>
      </c>
      <c r="Q121">
        <v>48000</v>
      </c>
      <c r="R121">
        <v>1</v>
      </c>
      <c r="S121">
        <v>0.3691275</v>
      </c>
      <c r="T121">
        <v>-30.62708</v>
      </c>
      <c r="U121">
        <v>-79.59794</v>
      </c>
      <c r="V121">
        <v>-27.81802</v>
      </c>
      <c r="W121">
        <v>290.9008</v>
      </c>
      <c r="X121">
        <v>38.76248</v>
      </c>
      <c r="Y121">
        <v>0.3928571</v>
      </c>
      <c r="Z121">
        <v>-30.38323</v>
      </c>
      <c r="AA121">
        <v>-86.88013</v>
      </c>
      <c r="AB121">
        <v>-28.17661</v>
      </c>
      <c r="AC121">
        <v>177.3874</v>
      </c>
      <c r="AD121">
        <v>39.3023</v>
      </c>
      <c r="AE121">
        <v>38</v>
      </c>
      <c r="AF121">
        <v>24</v>
      </c>
      <c r="AG121">
        <v>180</v>
      </c>
      <c r="AH121" t="s">
        <v>299</v>
      </c>
      <c r="AI121" t="s">
        <v>720</v>
      </c>
      <c r="AJ121">
        <v>6.02300565079919</v>
      </c>
      <c r="AK121" t="b">
        <v>1</v>
      </c>
    </row>
    <row r="122" spans="1:13">
      <c r="A122" s="26">
        <v>45482.2448148148</v>
      </c>
      <c r="B122">
        <v>0</v>
      </c>
      <c r="C122">
        <v>0</v>
      </c>
      <c r="D122" t="s">
        <v>479</v>
      </c>
      <c r="E122" s="21">
        <v>31</v>
      </c>
      <c r="F122" s="32">
        <v>45482.2446759259</v>
      </c>
      <c r="G122" t="s">
        <v>480</v>
      </c>
      <c r="H122">
        <v>2.992014</v>
      </c>
      <c r="I122">
        <v>-0.1480999</v>
      </c>
      <c r="J122">
        <v>180</v>
      </c>
      <c r="K122" t="s">
        <v>299</v>
      </c>
      <c r="L122" t="s">
        <v>721</v>
      </c>
      <c r="M122">
        <v>6.02928685018988</v>
      </c>
    </row>
    <row r="123" spans="1:37">
      <c r="A123" s="26">
        <v>45482.2448148148</v>
      </c>
      <c r="B123">
        <v>0</v>
      </c>
      <c r="C123">
        <v>0</v>
      </c>
      <c r="D123" t="s">
        <v>297</v>
      </c>
      <c r="E123" s="21">
        <v>31</v>
      </c>
      <c r="F123" s="32">
        <v>45482.2446759259</v>
      </c>
      <c r="G123" t="s">
        <v>298</v>
      </c>
      <c r="H123">
        <v>2.992014</v>
      </c>
      <c r="I123">
        <v>2.992014</v>
      </c>
      <c r="J123">
        <v>-0.1480999</v>
      </c>
      <c r="K123">
        <v>293.4583</v>
      </c>
      <c r="L123">
        <v>351.2451</v>
      </c>
      <c r="M123">
        <v>441.9167</v>
      </c>
      <c r="N123">
        <v>48000</v>
      </c>
      <c r="O123">
        <v>-1</v>
      </c>
      <c r="P123">
        <v>136963</v>
      </c>
      <c r="Q123">
        <v>48000</v>
      </c>
      <c r="R123">
        <v>0</v>
      </c>
      <c r="S123">
        <v>0.3861607</v>
      </c>
      <c r="T123">
        <v>-30.65093</v>
      </c>
      <c r="U123">
        <v>-80.87442</v>
      </c>
      <c r="V123">
        <v>-28.02851</v>
      </c>
      <c r="W123">
        <v>292.1904</v>
      </c>
      <c r="X123">
        <v>39.17686</v>
      </c>
      <c r="Y123">
        <v>0.3928571</v>
      </c>
      <c r="Z123">
        <v>-30.38323</v>
      </c>
      <c r="AA123">
        <v>-86.88013</v>
      </c>
      <c r="AB123">
        <v>-28.17661</v>
      </c>
      <c r="AC123">
        <v>109.5442</v>
      </c>
      <c r="AD123">
        <v>39.3023</v>
      </c>
      <c r="AE123">
        <v>38</v>
      </c>
      <c r="AF123">
        <v>24</v>
      </c>
      <c r="AG123">
        <v>180</v>
      </c>
      <c r="AH123" t="s">
        <v>299</v>
      </c>
      <c r="AI123" t="s">
        <v>721</v>
      </c>
      <c r="AJ123">
        <v>6.02928685018988</v>
      </c>
      <c r="AK123" t="b">
        <v>1</v>
      </c>
    </row>
    <row r="124" spans="1:13">
      <c r="A124" s="26">
        <v>45482.2449421296</v>
      </c>
      <c r="B124">
        <v>0</v>
      </c>
      <c r="C124">
        <v>0</v>
      </c>
      <c r="D124" t="s">
        <v>479</v>
      </c>
      <c r="E124" s="21">
        <v>31</v>
      </c>
      <c r="F124" s="32">
        <v>45482.2447916667</v>
      </c>
      <c r="G124" t="s">
        <v>298</v>
      </c>
      <c r="H124">
        <v>3.847266</v>
      </c>
      <c r="I124">
        <v>-0.3430805</v>
      </c>
      <c r="J124">
        <v>180</v>
      </c>
      <c r="K124" t="s">
        <v>299</v>
      </c>
      <c r="L124" t="s">
        <v>722</v>
      </c>
      <c r="M124">
        <v>5.90377448472217</v>
      </c>
    </row>
    <row r="125" spans="1:37">
      <c r="A125" s="26">
        <v>45482.2449421296</v>
      </c>
      <c r="B125">
        <v>0</v>
      </c>
      <c r="C125">
        <v>0</v>
      </c>
      <c r="D125" t="s">
        <v>297</v>
      </c>
      <c r="E125" s="21">
        <v>31</v>
      </c>
      <c r="F125" s="32">
        <v>45482.2447916667</v>
      </c>
      <c r="G125" t="s">
        <v>298</v>
      </c>
      <c r="H125">
        <v>3.847266</v>
      </c>
      <c r="I125">
        <v>3.847266</v>
      </c>
      <c r="J125">
        <v>-0.3430805</v>
      </c>
      <c r="K125">
        <v>257.8958</v>
      </c>
      <c r="L125">
        <v>290.3433</v>
      </c>
      <c r="M125">
        <v>323.5</v>
      </c>
      <c r="N125">
        <v>47307.78</v>
      </c>
      <c r="O125">
        <v>-1</v>
      </c>
      <c r="P125">
        <v>136963</v>
      </c>
      <c r="Q125">
        <v>48000</v>
      </c>
      <c r="R125">
        <v>1</v>
      </c>
      <c r="S125">
        <v>0.3691275</v>
      </c>
      <c r="T125">
        <v>-30.64536</v>
      </c>
      <c r="U125">
        <v>-80.19322</v>
      </c>
      <c r="V125">
        <v>-27.83353</v>
      </c>
      <c r="W125">
        <v>292.2442</v>
      </c>
      <c r="X125">
        <v>39.31779</v>
      </c>
      <c r="Y125">
        <v>0.3928571</v>
      </c>
      <c r="Z125">
        <v>-30.38323</v>
      </c>
      <c r="AA125">
        <v>-86.88013</v>
      </c>
      <c r="AB125">
        <v>-28.17661</v>
      </c>
      <c r="AC125">
        <v>291.7407</v>
      </c>
      <c r="AD125">
        <v>39.3023</v>
      </c>
      <c r="AE125">
        <v>38</v>
      </c>
      <c r="AF125">
        <v>24</v>
      </c>
      <c r="AG125">
        <v>180</v>
      </c>
      <c r="AH125" t="s">
        <v>299</v>
      </c>
      <c r="AI125" t="s">
        <v>722</v>
      </c>
      <c r="AJ125">
        <v>5.90377448472217</v>
      </c>
      <c r="AK125" t="b">
        <v>1</v>
      </c>
    </row>
    <row r="126" spans="1:13">
      <c r="A126" s="26">
        <v>45482.2450578704</v>
      </c>
      <c r="B126">
        <v>0</v>
      </c>
      <c r="C126">
        <v>0</v>
      </c>
      <c r="D126" t="s">
        <v>479</v>
      </c>
      <c r="E126" s="21">
        <v>32</v>
      </c>
      <c r="F126" s="32">
        <v>45482.2449074074</v>
      </c>
      <c r="G126" t="s">
        <v>480</v>
      </c>
      <c r="H126">
        <v>3.976715</v>
      </c>
      <c r="I126">
        <v>-0.2730083</v>
      </c>
      <c r="J126">
        <v>180</v>
      </c>
      <c r="K126" t="s">
        <v>299</v>
      </c>
      <c r="L126" t="s">
        <v>723</v>
      </c>
      <c r="M126">
        <v>5.96783297825263</v>
      </c>
    </row>
    <row r="127" spans="1:37">
      <c r="A127" s="26">
        <v>45482.2450578704</v>
      </c>
      <c r="B127">
        <v>0</v>
      </c>
      <c r="C127">
        <v>0</v>
      </c>
      <c r="D127" t="s">
        <v>297</v>
      </c>
      <c r="E127" s="21">
        <v>32</v>
      </c>
      <c r="F127" s="32">
        <v>45482.2449074074</v>
      </c>
      <c r="G127" t="s">
        <v>298</v>
      </c>
      <c r="H127">
        <v>3.976715</v>
      </c>
      <c r="I127">
        <v>3.976715</v>
      </c>
      <c r="J127">
        <v>-0.2730083</v>
      </c>
      <c r="K127">
        <v>294.5833</v>
      </c>
      <c r="L127">
        <v>326.565</v>
      </c>
      <c r="M127">
        <v>358.1458</v>
      </c>
      <c r="N127">
        <v>47302.25</v>
      </c>
      <c r="O127">
        <v>-1</v>
      </c>
      <c r="P127">
        <v>136963</v>
      </c>
      <c r="Q127">
        <v>48000</v>
      </c>
      <c r="R127">
        <v>1</v>
      </c>
      <c r="S127">
        <v>0.3691275</v>
      </c>
      <c r="T127">
        <v>-30.69748</v>
      </c>
      <c r="U127">
        <v>-80.47855</v>
      </c>
      <c r="V127">
        <v>-27.90361</v>
      </c>
      <c r="W127">
        <v>177.5201</v>
      </c>
      <c r="X127">
        <v>39.10561</v>
      </c>
      <c r="Y127">
        <v>0.3928571</v>
      </c>
      <c r="Z127">
        <v>-30.38323</v>
      </c>
      <c r="AA127">
        <v>-86.88013</v>
      </c>
      <c r="AB127">
        <v>-28.17661</v>
      </c>
      <c r="AC127">
        <v>178.3201</v>
      </c>
      <c r="AD127">
        <v>39.3023</v>
      </c>
      <c r="AE127">
        <v>38</v>
      </c>
      <c r="AF127">
        <v>24</v>
      </c>
      <c r="AG127">
        <v>180</v>
      </c>
      <c r="AH127" t="s">
        <v>299</v>
      </c>
      <c r="AI127" t="s">
        <v>723</v>
      </c>
      <c r="AJ127">
        <v>5.96783297825263</v>
      </c>
      <c r="AK127" t="b">
        <v>1</v>
      </c>
    </row>
    <row r="128" spans="1:13">
      <c r="A128" s="26">
        <v>45482.2451736111</v>
      </c>
      <c r="B128">
        <v>0</v>
      </c>
      <c r="C128">
        <v>0</v>
      </c>
      <c r="D128" t="s">
        <v>479</v>
      </c>
      <c r="E128" s="21">
        <v>32</v>
      </c>
      <c r="F128" s="32">
        <v>45482.2450231481</v>
      </c>
      <c r="G128" t="s">
        <v>298</v>
      </c>
      <c r="H128">
        <v>3.735873</v>
      </c>
      <c r="I128">
        <v>-0.4388428</v>
      </c>
      <c r="J128">
        <v>180</v>
      </c>
      <c r="K128" t="s">
        <v>299</v>
      </c>
      <c r="L128" t="s">
        <v>724</v>
      </c>
      <c r="M128">
        <v>5.45615379507443</v>
      </c>
    </row>
    <row r="129" spans="1:37">
      <c r="A129" s="26">
        <v>45482.2451736111</v>
      </c>
      <c r="B129">
        <v>0</v>
      </c>
      <c r="C129">
        <v>0</v>
      </c>
      <c r="D129" t="s">
        <v>297</v>
      </c>
      <c r="E129" s="21">
        <v>32</v>
      </c>
      <c r="F129" s="32">
        <v>45482.2450231481</v>
      </c>
      <c r="G129" t="s">
        <v>298</v>
      </c>
      <c r="H129">
        <v>3.735873</v>
      </c>
      <c r="I129">
        <v>3.735873</v>
      </c>
      <c r="J129">
        <v>-0.4388428</v>
      </c>
      <c r="K129">
        <v>322.9792</v>
      </c>
      <c r="L129">
        <v>392.1874</v>
      </c>
      <c r="M129">
        <v>446.3125</v>
      </c>
      <c r="N129">
        <v>49204.11</v>
      </c>
      <c r="O129">
        <v>-1</v>
      </c>
      <c r="P129">
        <v>136963</v>
      </c>
      <c r="Q129">
        <v>48000</v>
      </c>
      <c r="R129">
        <v>1</v>
      </c>
      <c r="S129">
        <v>0.3758389</v>
      </c>
      <c r="T129">
        <v>-30.43301</v>
      </c>
      <c r="U129">
        <v>-80.64323</v>
      </c>
      <c r="V129">
        <v>-27.73777</v>
      </c>
      <c r="W129">
        <v>292.5149</v>
      </c>
      <c r="X129">
        <v>39.24424</v>
      </c>
      <c r="Y129">
        <v>0.3928571</v>
      </c>
      <c r="Z129">
        <v>-30.38323</v>
      </c>
      <c r="AA129">
        <v>-86.88013</v>
      </c>
      <c r="AB129">
        <v>-28.17661</v>
      </c>
      <c r="AC129">
        <v>292.0976</v>
      </c>
      <c r="AD129">
        <v>39.3023</v>
      </c>
      <c r="AE129">
        <v>38</v>
      </c>
      <c r="AF129">
        <v>24</v>
      </c>
      <c r="AG129">
        <v>180</v>
      </c>
      <c r="AH129" t="s">
        <v>299</v>
      </c>
      <c r="AI129" t="s">
        <v>724</v>
      </c>
      <c r="AJ129">
        <v>5.45615379507443</v>
      </c>
      <c r="AK129" t="b">
        <v>1</v>
      </c>
    </row>
    <row r="130" spans="1:13">
      <c r="A130" s="26">
        <v>45482.2452777778</v>
      </c>
      <c r="B130">
        <v>0</v>
      </c>
      <c r="C130">
        <v>0</v>
      </c>
      <c r="D130" t="s">
        <v>479</v>
      </c>
      <c r="E130" s="21">
        <v>33</v>
      </c>
      <c r="F130" s="32">
        <v>45482.2451388889</v>
      </c>
      <c r="G130" t="s">
        <v>480</v>
      </c>
      <c r="H130">
        <v>3.888552</v>
      </c>
      <c r="I130">
        <v>-0.2846394</v>
      </c>
      <c r="J130">
        <v>180</v>
      </c>
      <c r="K130" t="s">
        <v>299</v>
      </c>
      <c r="L130" t="s">
        <v>725</v>
      </c>
      <c r="M130">
        <v>5.85426475015655</v>
      </c>
    </row>
    <row r="131" spans="1:37">
      <c r="A131" s="26">
        <v>45482.2452777778</v>
      </c>
      <c r="B131">
        <v>0</v>
      </c>
      <c r="C131">
        <v>0</v>
      </c>
      <c r="D131" t="s">
        <v>297</v>
      </c>
      <c r="E131" s="21">
        <v>33</v>
      </c>
      <c r="F131" s="32">
        <v>45482.2451388889</v>
      </c>
      <c r="G131" t="s">
        <v>298</v>
      </c>
      <c r="H131">
        <v>3.888552</v>
      </c>
      <c r="I131">
        <v>3.888552</v>
      </c>
      <c r="J131">
        <v>-0.2846394</v>
      </c>
      <c r="K131">
        <v>300</v>
      </c>
      <c r="L131">
        <v>303.4794</v>
      </c>
      <c r="M131">
        <v>306.9167</v>
      </c>
      <c r="N131">
        <v>48000</v>
      </c>
      <c r="O131">
        <v>-1</v>
      </c>
      <c r="P131">
        <v>136963</v>
      </c>
      <c r="Q131">
        <v>48000</v>
      </c>
      <c r="R131">
        <v>0</v>
      </c>
      <c r="S131">
        <v>0.3691275</v>
      </c>
      <c r="T131">
        <v>-30.68439</v>
      </c>
      <c r="U131">
        <v>-79.7729</v>
      </c>
      <c r="V131">
        <v>-27.89198</v>
      </c>
      <c r="W131">
        <v>291.9442</v>
      </c>
      <c r="X131">
        <v>38.96948</v>
      </c>
      <c r="Y131">
        <v>0.3928571</v>
      </c>
      <c r="Z131">
        <v>-30.38323</v>
      </c>
      <c r="AA131">
        <v>-86.88013</v>
      </c>
      <c r="AB131">
        <v>-28.17661</v>
      </c>
      <c r="AC131">
        <v>180.1806</v>
      </c>
      <c r="AD131">
        <v>39.3023</v>
      </c>
      <c r="AE131">
        <v>38</v>
      </c>
      <c r="AF131">
        <v>24</v>
      </c>
      <c r="AG131">
        <v>180</v>
      </c>
      <c r="AH131" t="s">
        <v>299</v>
      </c>
      <c r="AI131" t="s">
        <v>725</v>
      </c>
      <c r="AJ131">
        <v>5.85426475015655</v>
      </c>
      <c r="AK131" t="b">
        <v>1</v>
      </c>
    </row>
    <row r="132" spans="1:13">
      <c r="A132" s="26">
        <v>45482.2453935185</v>
      </c>
      <c r="B132">
        <v>0</v>
      </c>
      <c r="C132">
        <v>0</v>
      </c>
      <c r="D132" t="s">
        <v>479</v>
      </c>
      <c r="E132" s="21">
        <v>33</v>
      </c>
      <c r="F132" s="32">
        <v>45482.2452546296</v>
      </c>
      <c r="G132" t="s">
        <v>298</v>
      </c>
      <c r="H132">
        <v>3.860455</v>
      </c>
      <c r="I132">
        <v>-0.3583088</v>
      </c>
      <c r="J132">
        <v>180</v>
      </c>
      <c r="K132" t="s">
        <v>299</v>
      </c>
      <c r="L132" t="s">
        <v>726</v>
      </c>
      <c r="M132">
        <v>6.13583265009076</v>
      </c>
    </row>
    <row r="133" spans="1:37">
      <c r="A133" s="26">
        <v>45482.2453935185</v>
      </c>
      <c r="B133">
        <v>0</v>
      </c>
      <c r="C133">
        <v>0</v>
      </c>
      <c r="D133" t="s">
        <v>297</v>
      </c>
      <c r="E133" s="21">
        <v>33</v>
      </c>
      <c r="F133" s="32">
        <v>45482.2452546296</v>
      </c>
      <c r="G133" t="s">
        <v>298</v>
      </c>
      <c r="H133">
        <v>3.860455</v>
      </c>
      <c r="I133">
        <v>3.860455</v>
      </c>
      <c r="J133">
        <v>-0.3583088</v>
      </c>
      <c r="K133">
        <v>337.2708</v>
      </c>
      <c r="L133">
        <v>341.6169</v>
      </c>
      <c r="M133">
        <v>346.4583</v>
      </c>
      <c r="N133">
        <v>48000</v>
      </c>
      <c r="O133">
        <v>-1</v>
      </c>
      <c r="P133">
        <v>136963</v>
      </c>
      <c r="Q133">
        <v>48000</v>
      </c>
      <c r="R133">
        <v>0</v>
      </c>
      <c r="S133">
        <v>0.3691275</v>
      </c>
      <c r="T133">
        <v>-30.62061</v>
      </c>
      <c r="U133">
        <v>-80.17297</v>
      </c>
      <c r="V133">
        <v>-27.81831</v>
      </c>
      <c r="W133">
        <v>291.5865</v>
      </c>
      <c r="X133">
        <v>39.23775</v>
      </c>
      <c r="Y133">
        <v>0.3928571</v>
      </c>
      <c r="Z133">
        <v>-30.38323</v>
      </c>
      <c r="AA133">
        <v>-86.88013</v>
      </c>
      <c r="AB133">
        <v>-28.17661</v>
      </c>
      <c r="AC133">
        <v>292.1384</v>
      </c>
      <c r="AD133">
        <v>39.3023</v>
      </c>
      <c r="AE133">
        <v>38</v>
      </c>
      <c r="AF133">
        <v>24</v>
      </c>
      <c r="AG133">
        <v>180</v>
      </c>
      <c r="AH133" t="s">
        <v>299</v>
      </c>
      <c r="AI133" t="s">
        <v>726</v>
      </c>
      <c r="AJ133">
        <v>6.13583265009076</v>
      </c>
      <c r="AK133" t="b">
        <v>1</v>
      </c>
    </row>
    <row r="134" spans="1:13">
      <c r="A134" s="26">
        <v>45482.2455092593</v>
      </c>
      <c r="B134">
        <v>0</v>
      </c>
      <c r="C134">
        <v>0</v>
      </c>
      <c r="D134" t="s">
        <v>479</v>
      </c>
      <c r="E134" s="21">
        <v>34</v>
      </c>
      <c r="F134" s="32">
        <v>45482.2453703704</v>
      </c>
      <c r="G134" t="s">
        <v>480</v>
      </c>
      <c r="H134">
        <v>3.960047</v>
      </c>
      <c r="I134">
        <v>-0.2705688</v>
      </c>
      <c r="J134">
        <v>180</v>
      </c>
      <c r="K134" t="s">
        <v>299</v>
      </c>
      <c r="L134" t="s">
        <v>727</v>
      </c>
      <c r="M134">
        <v>6.060980556334</v>
      </c>
    </row>
    <row r="135" spans="1:37">
      <c r="A135" s="26">
        <v>45482.2455092593</v>
      </c>
      <c r="B135">
        <v>0</v>
      </c>
      <c r="C135">
        <v>0</v>
      </c>
      <c r="D135" t="s">
        <v>297</v>
      </c>
      <c r="E135" s="21">
        <v>34</v>
      </c>
      <c r="F135" s="32">
        <v>45482.2453703704</v>
      </c>
      <c r="G135" t="s">
        <v>298</v>
      </c>
      <c r="H135">
        <v>3.960047</v>
      </c>
      <c r="I135">
        <v>3.960047</v>
      </c>
      <c r="J135">
        <v>-0.2705688</v>
      </c>
      <c r="K135">
        <v>312.9583</v>
      </c>
      <c r="L135">
        <v>329.2736</v>
      </c>
      <c r="M135">
        <v>340.5417</v>
      </c>
      <c r="N135">
        <v>47769</v>
      </c>
      <c r="O135">
        <v>-1</v>
      </c>
      <c r="P135">
        <v>136963</v>
      </c>
      <c r="Q135">
        <v>48000</v>
      </c>
      <c r="R135">
        <v>0</v>
      </c>
      <c r="S135">
        <v>0.3721973</v>
      </c>
      <c r="T135">
        <v>-30.66658</v>
      </c>
      <c r="U135">
        <v>-80.27902</v>
      </c>
      <c r="V135">
        <v>-27.90605</v>
      </c>
      <c r="W135">
        <v>291.4815</v>
      </c>
      <c r="X135">
        <v>39.14115</v>
      </c>
      <c r="Y135">
        <v>0.3928571</v>
      </c>
      <c r="Z135">
        <v>-30.38323</v>
      </c>
      <c r="AA135">
        <v>-86.88013</v>
      </c>
      <c r="AB135">
        <v>-28.17661</v>
      </c>
      <c r="AC135">
        <v>177.3684</v>
      </c>
      <c r="AD135">
        <v>39.3023</v>
      </c>
      <c r="AE135">
        <v>38</v>
      </c>
      <c r="AF135">
        <v>24</v>
      </c>
      <c r="AG135">
        <v>180</v>
      </c>
      <c r="AH135" t="s">
        <v>299</v>
      </c>
      <c r="AI135" t="s">
        <v>727</v>
      </c>
      <c r="AJ135">
        <v>6.060980556334</v>
      </c>
      <c r="AK135" t="b">
        <v>1</v>
      </c>
    </row>
    <row r="136" spans="1:13">
      <c r="A136" s="26">
        <v>45482.245625</v>
      </c>
      <c r="B136">
        <v>0</v>
      </c>
      <c r="C136">
        <v>0</v>
      </c>
      <c r="D136" t="s">
        <v>479</v>
      </c>
      <c r="E136" s="21">
        <v>34</v>
      </c>
      <c r="F136" s="32">
        <v>45482.2454861111</v>
      </c>
      <c r="G136" t="s">
        <v>298</v>
      </c>
      <c r="H136">
        <v>4.080398</v>
      </c>
      <c r="I136">
        <v>-0.3298187</v>
      </c>
      <c r="J136">
        <v>180</v>
      </c>
      <c r="K136" t="s">
        <v>299</v>
      </c>
      <c r="L136" t="s">
        <v>728</v>
      </c>
      <c r="M136">
        <v>5.81072423449829</v>
      </c>
    </row>
    <row r="137" spans="1:37">
      <c r="A137" s="26">
        <v>45482.245625</v>
      </c>
      <c r="B137">
        <v>0</v>
      </c>
      <c r="C137">
        <v>0</v>
      </c>
      <c r="D137" t="s">
        <v>297</v>
      </c>
      <c r="E137" s="21">
        <v>34</v>
      </c>
      <c r="F137" s="32">
        <v>45482.2454861111</v>
      </c>
      <c r="G137" t="s">
        <v>298</v>
      </c>
      <c r="H137">
        <v>4.080398</v>
      </c>
      <c r="I137">
        <v>4.080398</v>
      </c>
      <c r="J137">
        <v>-0.3298187</v>
      </c>
      <c r="K137">
        <v>333.1042</v>
      </c>
      <c r="L137">
        <v>336.2589</v>
      </c>
      <c r="M137">
        <v>340.4167</v>
      </c>
      <c r="N137">
        <v>48000</v>
      </c>
      <c r="O137">
        <v>-1</v>
      </c>
      <c r="P137">
        <v>136963</v>
      </c>
      <c r="Q137">
        <v>48000</v>
      </c>
      <c r="R137">
        <v>0</v>
      </c>
      <c r="S137">
        <v>0.3691275</v>
      </c>
      <c r="T137">
        <v>-30.62848</v>
      </c>
      <c r="U137">
        <v>-80.66541</v>
      </c>
      <c r="V137">
        <v>-27.8468</v>
      </c>
      <c r="W137">
        <v>178.8268</v>
      </c>
      <c r="X137">
        <v>39.27288</v>
      </c>
      <c r="Y137">
        <v>0.3928571</v>
      </c>
      <c r="Z137">
        <v>-30.38323</v>
      </c>
      <c r="AA137">
        <v>-86.88013</v>
      </c>
      <c r="AB137">
        <v>-28.17661</v>
      </c>
      <c r="AC137">
        <v>178.2401</v>
      </c>
      <c r="AD137">
        <v>39.3023</v>
      </c>
      <c r="AE137">
        <v>38</v>
      </c>
      <c r="AF137">
        <v>24</v>
      </c>
      <c r="AG137">
        <v>180</v>
      </c>
      <c r="AH137" t="s">
        <v>299</v>
      </c>
      <c r="AI137" t="s">
        <v>728</v>
      </c>
      <c r="AJ137">
        <v>5.81072423449829</v>
      </c>
      <c r="AK137" t="b">
        <v>1</v>
      </c>
    </row>
    <row r="138" spans="1:13">
      <c r="A138" s="26">
        <v>45482.2457523148</v>
      </c>
      <c r="B138">
        <v>0</v>
      </c>
      <c r="C138">
        <v>0</v>
      </c>
      <c r="D138" t="s">
        <v>479</v>
      </c>
      <c r="E138" s="21">
        <v>35</v>
      </c>
      <c r="F138" s="32">
        <v>45482.2456018518</v>
      </c>
      <c r="G138" t="s">
        <v>480</v>
      </c>
      <c r="H138">
        <v>3.838404</v>
      </c>
      <c r="I138">
        <v>-0.3071766</v>
      </c>
      <c r="J138">
        <v>180</v>
      </c>
      <c r="K138" t="s">
        <v>299</v>
      </c>
      <c r="L138" t="s">
        <v>729</v>
      </c>
      <c r="M138">
        <v>5.7008773026759</v>
      </c>
    </row>
    <row r="139" spans="1:37">
      <c r="A139" s="26">
        <v>45482.2457523148</v>
      </c>
      <c r="B139">
        <v>0</v>
      </c>
      <c r="C139">
        <v>0</v>
      </c>
      <c r="D139" t="s">
        <v>297</v>
      </c>
      <c r="E139" s="21">
        <v>35</v>
      </c>
      <c r="F139" s="32">
        <v>45482.2456018518</v>
      </c>
      <c r="G139" t="s">
        <v>298</v>
      </c>
      <c r="H139">
        <v>3.838404</v>
      </c>
      <c r="I139">
        <v>3.838404</v>
      </c>
      <c r="J139">
        <v>-0.3071766</v>
      </c>
      <c r="K139">
        <v>272.9792</v>
      </c>
      <c r="L139">
        <v>297.3583</v>
      </c>
      <c r="M139">
        <v>321.0625</v>
      </c>
      <c r="N139">
        <v>48484.7</v>
      </c>
      <c r="O139">
        <v>-1</v>
      </c>
      <c r="P139">
        <v>136963</v>
      </c>
      <c r="Q139">
        <v>48000</v>
      </c>
      <c r="R139">
        <v>1</v>
      </c>
      <c r="S139">
        <v>0.3691275</v>
      </c>
      <c r="T139">
        <v>-30.65663</v>
      </c>
      <c r="U139">
        <v>-80.51777</v>
      </c>
      <c r="V139">
        <v>-27.86944</v>
      </c>
      <c r="W139">
        <v>292.7934</v>
      </c>
      <c r="X139">
        <v>39.2092</v>
      </c>
      <c r="Y139">
        <v>0.3928571</v>
      </c>
      <c r="Z139">
        <v>-30.38323</v>
      </c>
      <c r="AA139">
        <v>-86.88013</v>
      </c>
      <c r="AB139">
        <v>-28.17661</v>
      </c>
      <c r="AC139">
        <v>292.0311</v>
      </c>
      <c r="AD139">
        <v>39.3023</v>
      </c>
      <c r="AE139">
        <v>38</v>
      </c>
      <c r="AF139">
        <v>24</v>
      </c>
      <c r="AG139">
        <v>180</v>
      </c>
      <c r="AH139" t="s">
        <v>299</v>
      </c>
      <c r="AI139" t="s">
        <v>729</v>
      </c>
      <c r="AJ139">
        <v>5.7008773026759</v>
      </c>
      <c r="AK139" t="b">
        <v>1</v>
      </c>
    </row>
    <row r="140" spans="1:13">
      <c r="A140" s="26">
        <v>45482.2458564815</v>
      </c>
      <c r="B140">
        <v>0</v>
      </c>
      <c r="C140">
        <v>0</v>
      </c>
      <c r="D140" t="s">
        <v>479</v>
      </c>
      <c r="E140" s="21">
        <v>35</v>
      </c>
      <c r="F140" s="32">
        <v>45482.2457175926</v>
      </c>
      <c r="G140" t="s">
        <v>298</v>
      </c>
      <c r="H140">
        <v>4.02248</v>
      </c>
      <c r="I140">
        <v>-0.2916279</v>
      </c>
      <c r="J140">
        <v>180</v>
      </c>
      <c r="K140" t="s">
        <v>299</v>
      </c>
      <c r="L140" t="s">
        <v>730</v>
      </c>
      <c r="M140">
        <v>6.07472798481438</v>
      </c>
    </row>
    <row r="141" spans="1:37">
      <c r="A141" s="26">
        <v>45482.2458564815</v>
      </c>
      <c r="B141">
        <v>0</v>
      </c>
      <c r="C141">
        <v>0</v>
      </c>
      <c r="D141" t="s">
        <v>297</v>
      </c>
      <c r="E141" s="21">
        <v>35</v>
      </c>
      <c r="F141" s="32">
        <v>45482.2457175926</v>
      </c>
      <c r="G141" t="s">
        <v>298</v>
      </c>
      <c r="H141">
        <v>4.02248</v>
      </c>
      <c r="I141">
        <v>4.02248</v>
      </c>
      <c r="J141">
        <v>-0.2916279</v>
      </c>
      <c r="K141">
        <v>273.375</v>
      </c>
      <c r="L141">
        <v>279.3435</v>
      </c>
      <c r="M141">
        <v>284</v>
      </c>
      <c r="N141">
        <v>48000</v>
      </c>
      <c r="O141">
        <v>-1</v>
      </c>
      <c r="P141">
        <v>136963</v>
      </c>
      <c r="Q141">
        <v>48000</v>
      </c>
      <c r="R141">
        <v>0</v>
      </c>
      <c r="S141">
        <v>0.3736018</v>
      </c>
      <c r="T141">
        <v>-30.62254</v>
      </c>
      <c r="U141">
        <v>-80.29</v>
      </c>
      <c r="V141">
        <v>-27.88499</v>
      </c>
      <c r="W141">
        <v>289.9694</v>
      </c>
      <c r="X141">
        <v>39.30553</v>
      </c>
      <c r="Y141">
        <v>0.3928571</v>
      </c>
      <c r="Z141">
        <v>-30.38323</v>
      </c>
      <c r="AA141">
        <v>-86.88013</v>
      </c>
      <c r="AB141">
        <v>-28.17661</v>
      </c>
      <c r="AC141">
        <v>179.1674</v>
      </c>
      <c r="AD141">
        <v>39.3023</v>
      </c>
      <c r="AE141">
        <v>38</v>
      </c>
      <c r="AF141">
        <v>24</v>
      </c>
      <c r="AG141">
        <v>180</v>
      </c>
      <c r="AH141" t="s">
        <v>299</v>
      </c>
      <c r="AI141" t="s">
        <v>730</v>
      </c>
      <c r="AJ141">
        <v>6.07472798481438</v>
      </c>
      <c r="AK141" t="b">
        <v>1</v>
      </c>
    </row>
    <row r="142" spans="1:13">
      <c r="A142" s="26">
        <v>45482.2459722222</v>
      </c>
      <c r="B142">
        <v>0</v>
      </c>
      <c r="C142">
        <v>0</v>
      </c>
      <c r="D142" t="s">
        <v>479</v>
      </c>
      <c r="E142" s="21">
        <v>36</v>
      </c>
      <c r="F142" s="32">
        <v>45482.2458333333</v>
      </c>
      <c r="G142" t="s">
        <v>480</v>
      </c>
      <c r="H142">
        <v>3.836755</v>
      </c>
      <c r="I142">
        <v>-0.296154</v>
      </c>
      <c r="J142">
        <v>180</v>
      </c>
      <c r="K142" t="s">
        <v>299</v>
      </c>
      <c r="L142" t="s">
        <v>731</v>
      </c>
      <c r="M142">
        <v>6.10007415163858</v>
      </c>
    </row>
    <row r="143" spans="1:37">
      <c r="A143" s="26">
        <v>45482.2459722222</v>
      </c>
      <c r="B143">
        <v>0</v>
      </c>
      <c r="C143">
        <v>0</v>
      </c>
      <c r="D143" t="s">
        <v>297</v>
      </c>
      <c r="E143" s="21">
        <v>36</v>
      </c>
      <c r="F143" s="32">
        <v>45482.2458333333</v>
      </c>
      <c r="G143" t="s">
        <v>298</v>
      </c>
      <c r="H143">
        <v>3.836755</v>
      </c>
      <c r="I143">
        <v>3.836755</v>
      </c>
      <c r="J143">
        <v>-0.296154</v>
      </c>
      <c r="K143">
        <v>271.6458</v>
      </c>
      <c r="L143">
        <v>276.3306</v>
      </c>
      <c r="M143">
        <v>279.9583</v>
      </c>
      <c r="N143">
        <v>48000</v>
      </c>
      <c r="O143">
        <v>-1</v>
      </c>
      <c r="P143">
        <v>136963</v>
      </c>
      <c r="Q143">
        <v>48000</v>
      </c>
      <c r="R143">
        <v>0</v>
      </c>
      <c r="S143">
        <v>0.3713647</v>
      </c>
      <c r="T143">
        <v>-30.64685</v>
      </c>
      <c r="U143">
        <v>-79.85892</v>
      </c>
      <c r="V143">
        <v>-27.88046</v>
      </c>
      <c r="W143">
        <v>291.4753</v>
      </c>
      <c r="X143">
        <v>39.15816</v>
      </c>
      <c r="Y143">
        <v>0.3928571</v>
      </c>
      <c r="Z143">
        <v>-30.38323</v>
      </c>
      <c r="AA143">
        <v>-86.88013</v>
      </c>
      <c r="AB143">
        <v>-28.17661</v>
      </c>
      <c r="AC143">
        <v>291.6132</v>
      </c>
      <c r="AD143">
        <v>39.3023</v>
      </c>
      <c r="AE143">
        <v>38</v>
      </c>
      <c r="AF143">
        <v>24</v>
      </c>
      <c r="AG143">
        <v>180</v>
      </c>
      <c r="AH143" t="s">
        <v>299</v>
      </c>
      <c r="AI143" t="s">
        <v>731</v>
      </c>
      <c r="AJ143">
        <v>6.10007415163858</v>
      </c>
      <c r="AK143" t="b">
        <v>1</v>
      </c>
    </row>
    <row r="144" spans="1:13">
      <c r="A144" s="26">
        <v>45482.246087963</v>
      </c>
      <c r="B144">
        <v>0</v>
      </c>
      <c r="C144">
        <v>0</v>
      </c>
      <c r="D144" t="s">
        <v>479</v>
      </c>
      <c r="E144" s="21">
        <v>36</v>
      </c>
      <c r="F144" s="32">
        <v>45482.2459490741</v>
      </c>
      <c r="G144" t="s">
        <v>298</v>
      </c>
      <c r="H144">
        <v>3.937421</v>
      </c>
      <c r="I144">
        <v>-0.3002739</v>
      </c>
      <c r="J144">
        <v>180</v>
      </c>
      <c r="K144" t="s">
        <v>299</v>
      </c>
      <c r="L144" t="s">
        <v>732</v>
      </c>
      <c r="M144">
        <v>5.85660543511526</v>
      </c>
    </row>
    <row r="145" spans="1:37">
      <c r="A145" s="26">
        <v>45482.246087963</v>
      </c>
      <c r="B145">
        <v>0</v>
      </c>
      <c r="C145">
        <v>0</v>
      </c>
      <c r="D145" t="s">
        <v>297</v>
      </c>
      <c r="E145" s="21">
        <v>36</v>
      </c>
      <c r="F145" s="32">
        <v>45482.2459490741</v>
      </c>
      <c r="G145" t="s">
        <v>298</v>
      </c>
      <c r="H145">
        <v>3.937421</v>
      </c>
      <c r="I145">
        <v>3.937421</v>
      </c>
      <c r="J145">
        <v>-0.3002739</v>
      </c>
      <c r="K145">
        <v>257.0417</v>
      </c>
      <c r="L145">
        <v>260.8587</v>
      </c>
      <c r="M145">
        <v>266.0833</v>
      </c>
      <c r="N145">
        <v>48000</v>
      </c>
      <c r="O145">
        <v>-1</v>
      </c>
      <c r="P145">
        <v>136963</v>
      </c>
      <c r="Q145">
        <v>48000</v>
      </c>
      <c r="R145">
        <v>0</v>
      </c>
      <c r="S145">
        <v>0.3699552</v>
      </c>
      <c r="T145">
        <v>-30.6539</v>
      </c>
      <c r="U145">
        <v>-80.08494</v>
      </c>
      <c r="V145">
        <v>-27.87634</v>
      </c>
      <c r="W145">
        <v>291.6514</v>
      </c>
      <c r="X145">
        <v>38.9264</v>
      </c>
      <c r="Y145">
        <v>0.3928571</v>
      </c>
      <c r="Z145">
        <v>-30.38323</v>
      </c>
      <c r="AA145">
        <v>-86.88013</v>
      </c>
      <c r="AB145">
        <v>-28.17661</v>
      </c>
      <c r="AC145">
        <v>179.7315</v>
      </c>
      <c r="AD145">
        <v>39.3023</v>
      </c>
      <c r="AE145">
        <v>38</v>
      </c>
      <c r="AF145">
        <v>24</v>
      </c>
      <c r="AG145">
        <v>180</v>
      </c>
      <c r="AH145" t="s">
        <v>299</v>
      </c>
      <c r="AI145" t="s">
        <v>732</v>
      </c>
      <c r="AJ145">
        <v>5.85660543511526</v>
      </c>
      <c r="AK145" t="b">
        <v>1</v>
      </c>
    </row>
    <row r="146" spans="1:13">
      <c r="A146" s="26">
        <v>45482.2462037037</v>
      </c>
      <c r="B146">
        <v>0</v>
      </c>
      <c r="C146">
        <v>0</v>
      </c>
      <c r="D146" t="s">
        <v>479</v>
      </c>
      <c r="E146" s="21">
        <v>37</v>
      </c>
      <c r="F146" s="32">
        <v>45482.2460648148</v>
      </c>
      <c r="G146" t="s">
        <v>480</v>
      </c>
      <c r="H146">
        <v>3.99911</v>
      </c>
      <c r="I146">
        <v>-0.224968</v>
      </c>
      <c r="J146">
        <v>180</v>
      </c>
      <c r="K146" t="s">
        <v>299</v>
      </c>
      <c r="L146" t="s">
        <v>733</v>
      </c>
      <c r="M146">
        <v>6.15676631225473</v>
      </c>
    </row>
    <row r="147" spans="1:37">
      <c r="A147" s="26">
        <v>45482.2462037037</v>
      </c>
      <c r="B147">
        <v>0</v>
      </c>
      <c r="C147">
        <v>0</v>
      </c>
      <c r="D147" t="s">
        <v>297</v>
      </c>
      <c r="E147" s="21">
        <v>37</v>
      </c>
      <c r="F147" s="32">
        <v>45482.2460648148</v>
      </c>
      <c r="G147" t="s">
        <v>298</v>
      </c>
      <c r="H147">
        <v>3.99911</v>
      </c>
      <c r="I147">
        <v>3.99911</v>
      </c>
      <c r="J147">
        <v>-0.224968</v>
      </c>
      <c r="K147">
        <v>267.2708</v>
      </c>
      <c r="L147">
        <v>293.2334</v>
      </c>
      <c r="M147">
        <v>319.1875</v>
      </c>
      <c r="N147">
        <v>47531.74</v>
      </c>
      <c r="O147">
        <v>-1</v>
      </c>
      <c r="P147">
        <v>136963</v>
      </c>
      <c r="Q147">
        <v>48000</v>
      </c>
      <c r="R147">
        <v>1</v>
      </c>
      <c r="S147">
        <v>0.3736018</v>
      </c>
      <c r="T147">
        <v>-30.6888</v>
      </c>
      <c r="U147">
        <v>-80.41225</v>
      </c>
      <c r="V147">
        <v>-27.95165</v>
      </c>
      <c r="W147">
        <v>177.6642</v>
      </c>
      <c r="X147">
        <v>39.00774</v>
      </c>
      <c r="Y147">
        <v>0.3928571</v>
      </c>
      <c r="Z147">
        <v>-30.38323</v>
      </c>
      <c r="AA147">
        <v>-86.88013</v>
      </c>
      <c r="AB147">
        <v>-28.17661</v>
      </c>
      <c r="AC147">
        <v>177.2755</v>
      </c>
      <c r="AD147">
        <v>39.3023</v>
      </c>
      <c r="AE147">
        <v>38</v>
      </c>
      <c r="AF147">
        <v>24</v>
      </c>
      <c r="AG147">
        <v>180</v>
      </c>
      <c r="AH147" t="s">
        <v>299</v>
      </c>
      <c r="AI147" t="s">
        <v>733</v>
      </c>
      <c r="AJ147">
        <v>6.15676631225473</v>
      </c>
      <c r="AK147" t="b">
        <v>1</v>
      </c>
    </row>
    <row r="148" spans="1:13">
      <c r="A148" s="26">
        <v>45482.2463310185</v>
      </c>
      <c r="B148">
        <v>0</v>
      </c>
      <c r="C148">
        <v>0</v>
      </c>
      <c r="D148" t="s">
        <v>479</v>
      </c>
      <c r="E148" s="21">
        <v>37</v>
      </c>
      <c r="F148" s="32">
        <v>45482.2461805556</v>
      </c>
      <c r="G148" t="s">
        <v>298</v>
      </c>
      <c r="H148">
        <v>4.006072</v>
      </c>
      <c r="I148">
        <v>-0.3276596</v>
      </c>
      <c r="J148">
        <v>180</v>
      </c>
      <c r="K148" t="s">
        <v>299</v>
      </c>
      <c r="L148" t="s">
        <v>734</v>
      </c>
      <c r="M148">
        <v>5.66754527950813</v>
      </c>
    </row>
    <row r="149" spans="1:37">
      <c r="A149" s="26">
        <v>45482.2463310185</v>
      </c>
      <c r="B149">
        <v>0</v>
      </c>
      <c r="C149">
        <v>0</v>
      </c>
      <c r="D149" t="s">
        <v>297</v>
      </c>
      <c r="E149" s="21">
        <v>37</v>
      </c>
      <c r="F149" s="32">
        <v>45482.2461805556</v>
      </c>
      <c r="G149" t="s">
        <v>298</v>
      </c>
      <c r="H149">
        <v>4.006072</v>
      </c>
      <c r="I149">
        <v>4.006072</v>
      </c>
      <c r="J149">
        <v>-0.3276596</v>
      </c>
      <c r="K149">
        <v>257.2917</v>
      </c>
      <c r="L149">
        <v>291.2479</v>
      </c>
      <c r="M149">
        <v>325.8958</v>
      </c>
      <c r="N149">
        <v>47295.16</v>
      </c>
      <c r="O149">
        <v>-1</v>
      </c>
      <c r="P149">
        <v>136963</v>
      </c>
      <c r="Q149">
        <v>48000</v>
      </c>
      <c r="R149">
        <v>1</v>
      </c>
      <c r="S149">
        <v>0.3736018</v>
      </c>
      <c r="T149">
        <v>-30.60534</v>
      </c>
      <c r="U149">
        <v>-79.80688</v>
      </c>
      <c r="V149">
        <v>-27.84896</v>
      </c>
      <c r="W149">
        <v>176.9696</v>
      </c>
      <c r="X149">
        <v>39.21872</v>
      </c>
      <c r="Y149">
        <v>0.3928571</v>
      </c>
      <c r="Z149">
        <v>-30.38323</v>
      </c>
      <c r="AA149">
        <v>-86.88013</v>
      </c>
      <c r="AB149">
        <v>-28.17661</v>
      </c>
      <c r="AC149">
        <v>177.3982</v>
      </c>
      <c r="AD149">
        <v>39.3023</v>
      </c>
      <c r="AE149">
        <v>38</v>
      </c>
      <c r="AF149">
        <v>24</v>
      </c>
      <c r="AG149">
        <v>180</v>
      </c>
      <c r="AH149" t="s">
        <v>299</v>
      </c>
      <c r="AI149" t="s">
        <v>734</v>
      </c>
      <c r="AJ149">
        <v>5.66754527950813</v>
      </c>
      <c r="AK149" t="b">
        <v>1</v>
      </c>
    </row>
    <row r="150" spans="1:13">
      <c r="A150" s="26">
        <v>45482.2464351852</v>
      </c>
      <c r="B150">
        <v>0</v>
      </c>
      <c r="C150">
        <v>0</v>
      </c>
      <c r="D150" t="s">
        <v>479</v>
      </c>
      <c r="E150" s="21">
        <v>38</v>
      </c>
      <c r="F150" s="32">
        <v>45482.2462962963</v>
      </c>
      <c r="G150" t="s">
        <v>480</v>
      </c>
      <c r="H150">
        <v>3.156593</v>
      </c>
      <c r="I150">
        <v>-0.3438683</v>
      </c>
      <c r="J150">
        <v>180</v>
      </c>
      <c r="K150" t="s">
        <v>299</v>
      </c>
      <c r="L150" t="s">
        <v>735</v>
      </c>
      <c r="M150">
        <v>5.68495126855413</v>
      </c>
    </row>
    <row r="151" spans="1:37">
      <c r="A151" s="26">
        <v>45482.2464351852</v>
      </c>
      <c r="B151">
        <v>0</v>
      </c>
      <c r="C151">
        <v>0</v>
      </c>
      <c r="D151" t="s">
        <v>297</v>
      </c>
      <c r="E151" s="21">
        <v>38</v>
      </c>
      <c r="F151" s="32">
        <v>45482.2462962963</v>
      </c>
      <c r="G151" t="s">
        <v>298</v>
      </c>
      <c r="H151">
        <v>3.156593</v>
      </c>
      <c r="I151">
        <v>3.156593</v>
      </c>
      <c r="J151">
        <v>-0.3438683</v>
      </c>
      <c r="K151">
        <v>317.9375</v>
      </c>
      <c r="L151">
        <v>365.4971</v>
      </c>
      <c r="M151">
        <v>385.3542</v>
      </c>
      <c r="N151">
        <v>47738.51</v>
      </c>
      <c r="O151">
        <v>-1</v>
      </c>
      <c r="P151">
        <v>136963</v>
      </c>
      <c r="Q151">
        <v>48000</v>
      </c>
      <c r="R151">
        <v>1</v>
      </c>
      <c r="S151">
        <v>0.3758389</v>
      </c>
      <c r="T151">
        <v>-30.57361</v>
      </c>
      <c r="U151">
        <v>-80.54071</v>
      </c>
      <c r="V151">
        <v>-27.83275</v>
      </c>
      <c r="W151">
        <v>291.9815</v>
      </c>
      <c r="X151">
        <v>38.97248</v>
      </c>
      <c r="Y151">
        <v>0.3928571</v>
      </c>
      <c r="Z151">
        <v>-30.38323</v>
      </c>
      <c r="AA151">
        <v>-86.88013</v>
      </c>
      <c r="AB151">
        <v>-28.17661</v>
      </c>
      <c r="AC151">
        <v>177.2755</v>
      </c>
      <c r="AD151">
        <v>39.3023</v>
      </c>
      <c r="AE151">
        <v>38</v>
      </c>
      <c r="AF151">
        <v>24</v>
      </c>
      <c r="AG151">
        <v>180</v>
      </c>
      <c r="AH151" t="s">
        <v>299</v>
      </c>
      <c r="AI151" t="s">
        <v>735</v>
      </c>
      <c r="AJ151">
        <v>5.68495126855413</v>
      </c>
      <c r="AK151" t="b">
        <v>1</v>
      </c>
    </row>
    <row r="152" spans="1:13">
      <c r="A152" s="26">
        <v>45482.2465625</v>
      </c>
      <c r="B152">
        <v>0</v>
      </c>
      <c r="C152">
        <v>0</v>
      </c>
      <c r="D152" t="s">
        <v>479</v>
      </c>
      <c r="E152" s="21">
        <v>38</v>
      </c>
      <c r="F152" s="32">
        <v>45482.246412037</v>
      </c>
      <c r="G152" t="s">
        <v>298</v>
      </c>
      <c r="H152">
        <v>3.815896</v>
      </c>
      <c r="I152">
        <v>-0.3564625</v>
      </c>
      <c r="J152">
        <v>180</v>
      </c>
      <c r="K152" t="s">
        <v>299</v>
      </c>
      <c r="L152" t="s">
        <v>736</v>
      </c>
      <c r="M152">
        <v>6.59966643730381</v>
      </c>
    </row>
    <row r="153" spans="1:37">
      <c r="A153" s="26">
        <v>45482.2465625</v>
      </c>
      <c r="B153">
        <v>0</v>
      </c>
      <c r="C153">
        <v>0</v>
      </c>
      <c r="D153" t="s">
        <v>297</v>
      </c>
      <c r="E153" s="21">
        <v>38</v>
      </c>
      <c r="F153" s="32">
        <v>45482.246412037</v>
      </c>
      <c r="G153" t="s">
        <v>298</v>
      </c>
      <c r="H153">
        <v>3.815896</v>
      </c>
      <c r="I153">
        <v>3.815896</v>
      </c>
      <c r="J153">
        <v>-0.3564625</v>
      </c>
      <c r="K153">
        <v>256.2292</v>
      </c>
      <c r="L153">
        <v>322.4873</v>
      </c>
      <c r="M153">
        <v>383.5833</v>
      </c>
      <c r="N153">
        <v>46576.25</v>
      </c>
      <c r="O153">
        <v>-1</v>
      </c>
      <c r="P153">
        <v>136963</v>
      </c>
      <c r="Q153">
        <v>48000</v>
      </c>
      <c r="R153">
        <v>1</v>
      </c>
      <c r="S153">
        <v>0.3668904</v>
      </c>
      <c r="T153">
        <v>-30.63605</v>
      </c>
      <c r="U153">
        <v>-80.16087</v>
      </c>
      <c r="V153">
        <v>-27.82015</v>
      </c>
      <c r="W153">
        <v>179.1964</v>
      </c>
      <c r="X153">
        <v>39.12067</v>
      </c>
      <c r="Y153">
        <v>0.3928571</v>
      </c>
      <c r="Z153">
        <v>-30.38323</v>
      </c>
      <c r="AA153">
        <v>-86.88013</v>
      </c>
      <c r="AB153">
        <v>-28.17661</v>
      </c>
      <c r="AC153">
        <v>177.3601</v>
      </c>
      <c r="AD153">
        <v>39.3023</v>
      </c>
      <c r="AE153">
        <v>38</v>
      </c>
      <c r="AF153">
        <v>24</v>
      </c>
      <c r="AG153">
        <v>180</v>
      </c>
      <c r="AH153" t="s">
        <v>299</v>
      </c>
      <c r="AI153" t="s">
        <v>736</v>
      </c>
      <c r="AJ153">
        <v>6.59966643730381</v>
      </c>
      <c r="AK153" t="b">
        <v>1</v>
      </c>
    </row>
    <row r="154" spans="1:13">
      <c r="A154" s="26">
        <v>45482.2466782407</v>
      </c>
      <c r="B154">
        <v>0</v>
      </c>
      <c r="C154">
        <v>0</v>
      </c>
      <c r="D154" t="s">
        <v>479</v>
      </c>
      <c r="E154" s="21">
        <v>39</v>
      </c>
      <c r="F154" s="32">
        <v>45482.2465277778</v>
      </c>
      <c r="G154" t="s">
        <v>480</v>
      </c>
      <c r="H154">
        <v>3.98075</v>
      </c>
      <c r="I154">
        <v>-0.3009815</v>
      </c>
      <c r="J154">
        <v>180</v>
      </c>
      <c r="K154" t="s">
        <v>299</v>
      </c>
      <c r="L154" t="s">
        <v>737</v>
      </c>
      <c r="M154">
        <v>6.09746464827442</v>
      </c>
    </row>
    <row r="155" spans="1:37">
      <c r="A155" s="26">
        <v>45482.2466782407</v>
      </c>
      <c r="B155">
        <v>0</v>
      </c>
      <c r="C155">
        <v>0</v>
      </c>
      <c r="D155" t="s">
        <v>297</v>
      </c>
      <c r="E155" s="21">
        <v>39</v>
      </c>
      <c r="F155" s="32">
        <v>45482.2465277778</v>
      </c>
      <c r="G155" t="s">
        <v>298</v>
      </c>
      <c r="H155">
        <v>3.98075</v>
      </c>
      <c r="I155">
        <v>3.98075</v>
      </c>
      <c r="J155">
        <v>-0.3009815</v>
      </c>
      <c r="K155">
        <v>268.5</v>
      </c>
      <c r="L155">
        <v>323.877</v>
      </c>
      <c r="M155">
        <v>375.2292</v>
      </c>
      <c r="N155">
        <v>46808.94</v>
      </c>
      <c r="O155">
        <v>-1</v>
      </c>
      <c r="P155">
        <v>136963</v>
      </c>
      <c r="Q155">
        <v>48000</v>
      </c>
      <c r="R155">
        <v>1</v>
      </c>
      <c r="S155">
        <v>0.3691275</v>
      </c>
      <c r="T155">
        <v>-30.63063</v>
      </c>
      <c r="U155">
        <v>-80.70824</v>
      </c>
      <c r="V155">
        <v>-27.87563</v>
      </c>
      <c r="W155">
        <v>291.7588</v>
      </c>
      <c r="X155">
        <v>38.99446</v>
      </c>
      <c r="Y155">
        <v>0.3928571</v>
      </c>
      <c r="Z155">
        <v>-30.38323</v>
      </c>
      <c r="AA155">
        <v>-86.88013</v>
      </c>
      <c r="AB155">
        <v>-28.17661</v>
      </c>
      <c r="AC155">
        <v>179.7315</v>
      </c>
      <c r="AD155">
        <v>39.3023</v>
      </c>
      <c r="AE155">
        <v>38</v>
      </c>
      <c r="AF155">
        <v>24</v>
      </c>
      <c r="AG155">
        <v>180</v>
      </c>
      <c r="AH155" t="s">
        <v>299</v>
      </c>
      <c r="AI155" t="s">
        <v>737</v>
      </c>
      <c r="AJ155">
        <v>6.09746464827442</v>
      </c>
      <c r="AK155" t="b">
        <v>1</v>
      </c>
    </row>
    <row r="156" spans="1:13">
      <c r="A156" s="26">
        <v>45482.2467939815</v>
      </c>
      <c r="B156">
        <v>0</v>
      </c>
      <c r="C156">
        <v>0</v>
      </c>
      <c r="D156" t="s">
        <v>479</v>
      </c>
      <c r="E156" s="21">
        <v>39</v>
      </c>
      <c r="F156" s="32">
        <v>45482.2466435185</v>
      </c>
      <c r="G156" t="s">
        <v>298</v>
      </c>
      <c r="H156">
        <v>4.053257</v>
      </c>
      <c r="I156">
        <v>-0.2673626</v>
      </c>
      <c r="J156">
        <v>180</v>
      </c>
      <c r="K156" t="s">
        <v>299</v>
      </c>
      <c r="L156" t="s">
        <v>738</v>
      </c>
      <c r="M156">
        <v>5.88895951231438</v>
      </c>
    </row>
    <row r="157" spans="1:37">
      <c r="A157" s="26">
        <v>45482.2467939815</v>
      </c>
      <c r="B157">
        <v>0</v>
      </c>
      <c r="C157">
        <v>0</v>
      </c>
      <c r="D157" t="s">
        <v>297</v>
      </c>
      <c r="E157" s="21">
        <v>39</v>
      </c>
      <c r="F157" s="32">
        <v>45482.2466435185</v>
      </c>
      <c r="G157" t="s">
        <v>298</v>
      </c>
      <c r="H157">
        <v>4.053257</v>
      </c>
      <c r="I157">
        <v>4.053257</v>
      </c>
      <c r="J157">
        <v>-0.2673626</v>
      </c>
      <c r="K157">
        <v>276.125</v>
      </c>
      <c r="L157">
        <v>299.4886</v>
      </c>
      <c r="M157">
        <v>324.8125</v>
      </c>
      <c r="N157">
        <v>48494.18</v>
      </c>
      <c r="O157">
        <v>-1</v>
      </c>
      <c r="P157">
        <v>136963</v>
      </c>
      <c r="Q157">
        <v>48000</v>
      </c>
      <c r="R157">
        <v>1</v>
      </c>
      <c r="S157">
        <v>0.3736018</v>
      </c>
      <c r="T157">
        <v>-30.63825</v>
      </c>
      <c r="U157">
        <v>-79.88043</v>
      </c>
      <c r="V157">
        <v>-27.90925</v>
      </c>
      <c r="W157">
        <v>290.8387</v>
      </c>
      <c r="X157">
        <v>39.15125</v>
      </c>
      <c r="Y157">
        <v>0.3928571</v>
      </c>
      <c r="Z157">
        <v>-30.38323</v>
      </c>
      <c r="AA157">
        <v>-86.88013</v>
      </c>
      <c r="AB157">
        <v>-28.17661</v>
      </c>
      <c r="AC157">
        <v>178.2905</v>
      </c>
      <c r="AD157">
        <v>39.3023</v>
      </c>
      <c r="AE157">
        <v>38</v>
      </c>
      <c r="AF157">
        <v>24</v>
      </c>
      <c r="AG157">
        <v>180</v>
      </c>
      <c r="AH157" t="s">
        <v>299</v>
      </c>
      <c r="AI157" t="s">
        <v>738</v>
      </c>
      <c r="AJ157">
        <v>5.88895951231438</v>
      </c>
      <c r="AK157" t="b">
        <v>1</v>
      </c>
    </row>
    <row r="158" spans="1:13">
      <c r="A158" s="26">
        <v>45482.2468981482</v>
      </c>
      <c r="B158">
        <v>0</v>
      </c>
      <c r="C158">
        <v>0</v>
      </c>
      <c r="D158" t="s">
        <v>479</v>
      </c>
      <c r="E158" s="21">
        <v>40</v>
      </c>
      <c r="F158" s="32">
        <v>45482.2467592593</v>
      </c>
      <c r="G158" t="s">
        <v>480</v>
      </c>
      <c r="H158">
        <v>3.842504</v>
      </c>
      <c r="I158">
        <v>-0.2912769</v>
      </c>
      <c r="J158">
        <v>180</v>
      </c>
      <c r="K158" t="s">
        <v>299</v>
      </c>
      <c r="L158" t="s">
        <v>739</v>
      </c>
      <c r="M158">
        <v>5.89812016773926</v>
      </c>
    </row>
    <row r="159" spans="1:37">
      <c r="A159" s="26">
        <v>45482.2468981482</v>
      </c>
      <c r="B159">
        <v>0</v>
      </c>
      <c r="C159">
        <v>0</v>
      </c>
      <c r="D159" t="s">
        <v>297</v>
      </c>
      <c r="E159" s="21">
        <v>40</v>
      </c>
      <c r="F159" s="32">
        <v>45482.2467592593</v>
      </c>
      <c r="G159" t="s">
        <v>298</v>
      </c>
      <c r="H159">
        <v>3.842504</v>
      </c>
      <c r="I159">
        <v>3.842504</v>
      </c>
      <c r="J159">
        <v>-0.2912769</v>
      </c>
      <c r="K159">
        <v>315</v>
      </c>
      <c r="L159">
        <v>319.7244</v>
      </c>
      <c r="M159">
        <v>324.25</v>
      </c>
      <c r="N159">
        <v>48000</v>
      </c>
      <c r="O159">
        <v>-1</v>
      </c>
      <c r="P159">
        <v>136963</v>
      </c>
      <c r="Q159">
        <v>48000</v>
      </c>
      <c r="R159">
        <v>0</v>
      </c>
      <c r="S159">
        <v>0.3691275</v>
      </c>
      <c r="T159">
        <v>-30.67356</v>
      </c>
      <c r="U159">
        <v>-80.09108</v>
      </c>
      <c r="V159">
        <v>-27.88534</v>
      </c>
      <c r="W159">
        <v>292.2456</v>
      </c>
      <c r="X159">
        <v>39.14335</v>
      </c>
      <c r="Y159">
        <v>0.3928571</v>
      </c>
      <c r="Z159">
        <v>-30.38323</v>
      </c>
      <c r="AA159">
        <v>-86.88013</v>
      </c>
      <c r="AB159">
        <v>-28.17661</v>
      </c>
      <c r="AC159">
        <v>292.33</v>
      </c>
      <c r="AD159">
        <v>39.3023</v>
      </c>
      <c r="AE159">
        <v>38</v>
      </c>
      <c r="AF159">
        <v>24</v>
      </c>
      <c r="AG159">
        <v>180</v>
      </c>
      <c r="AH159" t="s">
        <v>299</v>
      </c>
      <c r="AI159" t="s">
        <v>739</v>
      </c>
      <c r="AJ159">
        <v>5.89812016773926</v>
      </c>
      <c r="AK159" t="b">
        <v>1</v>
      </c>
    </row>
    <row r="160" spans="1:13">
      <c r="A160" s="26">
        <v>45482.2470138889</v>
      </c>
      <c r="B160">
        <v>0</v>
      </c>
      <c r="C160">
        <v>0</v>
      </c>
      <c r="D160" t="s">
        <v>479</v>
      </c>
      <c r="E160" s="21">
        <v>40</v>
      </c>
      <c r="F160" s="32">
        <v>45482.246875</v>
      </c>
      <c r="G160" t="s">
        <v>298</v>
      </c>
      <c r="H160">
        <v>3.905939</v>
      </c>
      <c r="I160">
        <v>-0.3984222</v>
      </c>
      <c r="J160">
        <v>180</v>
      </c>
      <c r="K160" t="s">
        <v>299</v>
      </c>
      <c r="L160" t="s">
        <v>740</v>
      </c>
      <c r="M160">
        <v>5.94440353791459</v>
      </c>
    </row>
    <row r="161" spans="1:37">
      <c r="A161" s="26">
        <v>45482.2470138889</v>
      </c>
      <c r="B161">
        <v>0</v>
      </c>
      <c r="C161">
        <v>0</v>
      </c>
      <c r="D161" t="s">
        <v>297</v>
      </c>
      <c r="E161" s="21">
        <v>40</v>
      </c>
      <c r="F161" s="32">
        <v>45482.246875</v>
      </c>
      <c r="G161" t="s">
        <v>298</v>
      </c>
      <c r="H161">
        <v>3.905939</v>
      </c>
      <c r="I161">
        <v>3.905939</v>
      </c>
      <c r="J161">
        <v>-0.3984222</v>
      </c>
      <c r="K161">
        <v>312.3125</v>
      </c>
      <c r="L161">
        <v>316.252</v>
      </c>
      <c r="M161">
        <v>319.8125</v>
      </c>
      <c r="N161">
        <v>48000</v>
      </c>
      <c r="O161">
        <v>-1</v>
      </c>
      <c r="P161">
        <v>136963</v>
      </c>
      <c r="Q161">
        <v>48000</v>
      </c>
      <c r="R161">
        <v>0</v>
      </c>
      <c r="S161">
        <v>0.3691275</v>
      </c>
      <c r="T161">
        <v>-30.56033</v>
      </c>
      <c r="U161">
        <v>-80.64082</v>
      </c>
      <c r="V161">
        <v>-27.77819</v>
      </c>
      <c r="W161">
        <v>178.8684</v>
      </c>
      <c r="X161">
        <v>39.25283</v>
      </c>
      <c r="Y161">
        <v>0.3928571</v>
      </c>
      <c r="Z161">
        <v>-30.38323</v>
      </c>
      <c r="AA161">
        <v>-86.88013</v>
      </c>
      <c r="AB161">
        <v>-28.17661</v>
      </c>
      <c r="AC161">
        <v>179.0351</v>
      </c>
      <c r="AD161">
        <v>39.3023</v>
      </c>
      <c r="AE161">
        <v>38</v>
      </c>
      <c r="AF161">
        <v>24</v>
      </c>
      <c r="AG161">
        <v>180</v>
      </c>
      <c r="AH161" t="s">
        <v>299</v>
      </c>
      <c r="AI161" t="s">
        <v>740</v>
      </c>
      <c r="AJ161">
        <v>5.94440353791459</v>
      </c>
      <c r="AK161" t="b">
        <v>1</v>
      </c>
    </row>
    <row r="162" spans="1:13">
      <c r="A162" s="26">
        <v>45482.2471296296</v>
      </c>
      <c r="B162">
        <v>0</v>
      </c>
      <c r="C162">
        <v>0</v>
      </c>
      <c r="D162" t="s">
        <v>479</v>
      </c>
      <c r="E162" s="21">
        <v>41</v>
      </c>
      <c r="F162" s="32">
        <v>45482.2469907407</v>
      </c>
      <c r="G162" t="s">
        <v>480</v>
      </c>
      <c r="H162">
        <v>2.448575</v>
      </c>
      <c r="I162">
        <v>0.1781597</v>
      </c>
      <c r="J162">
        <v>180</v>
      </c>
      <c r="K162" t="s">
        <v>299</v>
      </c>
      <c r="L162" t="s">
        <v>741</v>
      </c>
      <c r="M162">
        <v>6.36390995321766</v>
      </c>
    </row>
    <row r="163" spans="1:37">
      <c r="A163" s="26">
        <v>45482.2471296296</v>
      </c>
      <c r="B163">
        <v>0</v>
      </c>
      <c r="C163">
        <v>0</v>
      </c>
      <c r="D163" t="s">
        <v>297</v>
      </c>
      <c r="E163" s="21">
        <v>41</v>
      </c>
      <c r="F163" s="32">
        <v>45482.2469907407</v>
      </c>
      <c r="G163" t="s">
        <v>298</v>
      </c>
      <c r="H163">
        <v>2.448575</v>
      </c>
      <c r="I163">
        <v>2.448575</v>
      </c>
      <c r="J163">
        <v>0.1781597</v>
      </c>
      <c r="K163">
        <v>307.3333</v>
      </c>
      <c r="L163">
        <v>320.2475</v>
      </c>
      <c r="M163">
        <v>324</v>
      </c>
      <c r="N163">
        <v>48000</v>
      </c>
      <c r="O163">
        <v>-1</v>
      </c>
      <c r="P163">
        <v>136963</v>
      </c>
      <c r="Q163">
        <v>48000</v>
      </c>
      <c r="R163">
        <v>0</v>
      </c>
      <c r="S163">
        <v>0.3758389</v>
      </c>
      <c r="T163">
        <v>-31.07035</v>
      </c>
      <c r="U163">
        <v>-80.64749</v>
      </c>
      <c r="V163">
        <v>-28.35477</v>
      </c>
      <c r="W163">
        <v>291.8476</v>
      </c>
      <c r="X163">
        <v>38.79798</v>
      </c>
      <c r="Y163">
        <v>0.3928571</v>
      </c>
      <c r="Z163">
        <v>-30.38323</v>
      </c>
      <c r="AA163">
        <v>-86.88013</v>
      </c>
      <c r="AB163">
        <v>-28.17661</v>
      </c>
      <c r="AC163">
        <v>292.2226</v>
      </c>
      <c r="AD163">
        <v>39.3023</v>
      </c>
      <c r="AE163">
        <v>38</v>
      </c>
      <c r="AF163">
        <v>24</v>
      </c>
      <c r="AG163">
        <v>180</v>
      </c>
      <c r="AH163" t="s">
        <v>299</v>
      </c>
      <c r="AI163" t="s">
        <v>741</v>
      </c>
      <c r="AJ163">
        <v>6.36390995321766</v>
      </c>
      <c r="AK163" t="b">
        <v>1</v>
      </c>
    </row>
    <row r="164" spans="1:13">
      <c r="A164" s="26">
        <v>45482.2472453704</v>
      </c>
      <c r="B164">
        <v>0</v>
      </c>
      <c r="C164">
        <v>0</v>
      </c>
      <c r="D164" t="s">
        <v>479</v>
      </c>
      <c r="E164" s="21">
        <v>41</v>
      </c>
      <c r="F164" s="32">
        <v>45482.2471064815</v>
      </c>
      <c r="G164" t="s">
        <v>298</v>
      </c>
      <c r="H164">
        <v>3.892864</v>
      </c>
      <c r="I164">
        <v>-0.3575935</v>
      </c>
      <c r="J164">
        <v>180</v>
      </c>
      <c r="K164" t="s">
        <v>299</v>
      </c>
      <c r="L164" t="s">
        <v>742</v>
      </c>
      <c r="M164">
        <v>6.18721242729272</v>
      </c>
    </row>
    <row r="165" spans="1:37">
      <c r="A165" s="26">
        <v>45482.2472453704</v>
      </c>
      <c r="B165">
        <v>0</v>
      </c>
      <c r="C165">
        <v>0</v>
      </c>
      <c r="D165" t="s">
        <v>297</v>
      </c>
      <c r="E165" s="21">
        <v>41</v>
      </c>
      <c r="F165" s="32">
        <v>45482.2471064815</v>
      </c>
      <c r="G165" t="s">
        <v>298</v>
      </c>
      <c r="H165">
        <v>3.892864</v>
      </c>
      <c r="I165">
        <v>3.892864</v>
      </c>
      <c r="J165">
        <v>-0.3575935</v>
      </c>
      <c r="K165">
        <v>259.1667</v>
      </c>
      <c r="L165">
        <v>263.1719</v>
      </c>
      <c r="M165">
        <v>267.2083</v>
      </c>
      <c r="N165">
        <v>48000</v>
      </c>
      <c r="O165">
        <v>-1</v>
      </c>
      <c r="P165">
        <v>136963</v>
      </c>
      <c r="Q165">
        <v>48000</v>
      </c>
      <c r="R165">
        <v>0</v>
      </c>
      <c r="S165">
        <v>0.3691275</v>
      </c>
      <c r="T165">
        <v>-30.62756</v>
      </c>
      <c r="U165">
        <v>-79.99583</v>
      </c>
      <c r="V165">
        <v>-27.81902</v>
      </c>
      <c r="W165">
        <v>178.2992</v>
      </c>
      <c r="X165">
        <v>39.12266</v>
      </c>
      <c r="Y165">
        <v>0.3928571</v>
      </c>
      <c r="Z165">
        <v>-30.38323</v>
      </c>
      <c r="AA165">
        <v>-86.88013</v>
      </c>
      <c r="AB165">
        <v>-28.17661</v>
      </c>
      <c r="AC165">
        <v>176.2001</v>
      </c>
      <c r="AD165">
        <v>39.3023</v>
      </c>
      <c r="AE165">
        <v>38</v>
      </c>
      <c r="AF165">
        <v>24</v>
      </c>
      <c r="AG165">
        <v>180</v>
      </c>
      <c r="AH165" t="s">
        <v>299</v>
      </c>
      <c r="AI165" t="s">
        <v>742</v>
      </c>
      <c r="AJ165">
        <v>6.18721242729272</v>
      </c>
      <c r="AK165" t="b">
        <v>1</v>
      </c>
    </row>
    <row r="166" spans="1:13">
      <c r="A166" s="26">
        <v>45482.2473726852</v>
      </c>
      <c r="B166">
        <v>0</v>
      </c>
      <c r="C166">
        <v>0</v>
      </c>
      <c r="D166" t="s">
        <v>479</v>
      </c>
      <c r="E166" s="21">
        <v>42</v>
      </c>
      <c r="F166" s="32">
        <v>45482.2472222222</v>
      </c>
      <c r="G166" t="s">
        <v>480</v>
      </c>
      <c r="H166">
        <v>3.767588</v>
      </c>
      <c r="I166">
        <v>-0.16889</v>
      </c>
      <c r="J166">
        <v>180</v>
      </c>
      <c r="K166" t="s">
        <v>299</v>
      </c>
      <c r="L166" t="s">
        <v>743</v>
      </c>
      <c r="M166">
        <v>2.96613543097546</v>
      </c>
    </row>
    <row r="167" spans="1:37">
      <c r="A167" s="26">
        <v>45482.2473726852</v>
      </c>
      <c r="B167">
        <v>0</v>
      </c>
      <c r="C167">
        <v>0</v>
      </c>
      <c r="D167" t="s">
        <v>297</v>
      </c>
      <c r="E167" s="21">
        <v>42</v>
      </c>
      <c r="F167" s="32">
        <v>45482.2472222222</v>
      </c>
      <c r="G167" t="s">
        <v>298</v>
      </c>
      <c r="H167">
        <v>3.767588</v>
      </c>
      <c r="I167">
        <v>3.767588</v>
      </c>
      <c r="J167">
        <v>-0.16889</v>
      </c>
      <c r="K167">
        <v>248.25</v>
      </c>
      <c r="L167">
        <v>265.7127</v>
      </c>
      <c r="M167">
        <v>281.8125</v>
      </c>
      <c r="N167">
        <v>47758.85</v>
      </c>
      <c r="O167">
        <v>-1</v>
      </c>
      <c r="P167">
        <v>136963</v>
      </c>
      <c r="Q167">
        <v>48000</v>
      </c>
      <c r="R167">
        <v>1</v>
      </c>
      <c r="S167">
        <v>0.3713647</v>
      </c>
      <c r="T167">
        <v>-30.79683</v>
      </c>
      <c r="U167">
        <v>-80.31103</v>
      </c>
      <c r="V167">
        <v>-28.00772</v>
      </c>
      <c r="W167">
        <v>178.6601</v>
      </c>
      <c r="X167">
        <v>39.15753</v>
      </c>
      <c r="Y167">
        <v>0.3928571</v>
      </c>
      <c r="Z167">
        <v>-30.38323</v>
      </c>
      <c r="AA167">
        <v>-86.88013</v>
      </c>
      <c r="AB167">
        <v>-28.17661</v>
      </c>
      <c r="AC167">
        <v>178.8874</v>
      </c>
      <c r="AD167">
        <v>39.3023</v>
      </c>
      <c r="AE167">
        <v>38</v>
      </c>
      <c r="AF167">
        <v>24</v>
      </c>
      <c r="AG167">
        <v>180</v>
      </c>
      <c r="AH167" t="s">
        <v>299</v>
      </c>
      <c r="AI167" t="s">
        <v>743</v>
      </c>
      <c r="AJ167">
        <v>2.96613543097546</v>
      </c>
      <c r="AK167" t="b">
        <v>1</v>
      </c>
    </row>
    <row r="168" spans="1:13">
      <c r="A168" s="26">
        <v>45482.2474884259</v>
      </c>
      <c r="B168">
        <v>0</v>
      </c>
      <c r="C168">
        <v>0</v>
      </c>
      <c r="D168" t="s">
        <v>479</v>
      </c>
      <c r="E168" s="21">
        <v>42</v>
      </c>
      <c r="F168" s="32">
        <v>45482.247337963</v>
      </c>
      <c r="G168" t="s">
        <v>298</v>
      </c>
      <c r="H168">
        <v>3.972903</v>
      </c>
      <c r="I168">
        <v>-0.3612499</v>
      </c>
      <c r="J168">
        <v>180</v>
      </c>
      <c r="K168" t="s">
        <v>299</v>
      </c>
      <c r="L168" t="s">
        <v>744</v>
      </c>
      <c r="M168">
        <v>5.63761063031662</v>
      </c>
    </row>
    <row r="169" spans="1:37">
      <c r="A169" s="26">
        <v>45482.2474884259</v>
      </c>
      <c r="B169">
        <v>0</v>
      </c>
      <c r="C169">
        <v>0</v>
      </c>
      <c r="D169" t="s">
        <v>297</v>
      </c>
      <c r="E169" s="21">
        <v>42</v>
      </c>
      <c r="F169" s="32">
        <v>45482.247337963</v>
      </c>
      <c r="G169" t="s">
        <v>298</v>
      </c>
      <c r="H169">
        <v>3.972903</v>
      </c>
      <c r="I169">
        <v>3.972903</v>
      </c>
      <c r="J169">
        <v>-0.3612499</v>
      </c>
      <c r="K169">
        <v>261.0208</v>
      </c>
      <c r="L169">
        <v>294.2998</v>
      </c>
      <c r="M169">
        <v>327.5625</v>
      </c>
      <c r="N169">
        <v>47296.52</v>
      </c>
      <c r="O169">
        <v>-1</v>
      </c>
      <c r="P169">
        <v>136963</v>
      </c>
      <c r="Q169">
        <v>48000</v>
      </c>
      <c r="R169">
        <v>1</v>
      </c>
      <c r="S169">
        <v>0.3705357</v>
      </c>
      <c r="T169">
        <v>-30.61411</v>
      </c>
      <c r="U169">
        <v>-79.36755</v>
      </c>
      <c r="V169">
        <v>-27.81536</v>
      </c>
      <c r="W169">
        <v>290.607</v>
      </c>
      <c r="X169">
        <v>39.18543</v>
      </c>
      <c r="Y169">
        <v>0.3928571</v>
      </c>
      <c r="Z169">
        <v>-30.38323</v>
      </c>
      <c r="AA169">
        <v>-86.88013</v>
      </c>
      <c r="AB169">
        <v>-28.17661</v>
      </c>
      <c r="AC169">
        <v>177.251</v>
      </c>
      <c r="AD169">
        <v>39.3023</v>
      </c>
      <c r="AE169">
        <v>38</v>
      </c>
      <c r="AF169">
        <v>24</v>
      </c>
      <c r="AG169">
        <v>180</v>
      </c>
      <c r="AH169" t="s">
        <v>299</v>
      </c>
      <c r="AI169" t="s">
        <v>744</v>
      </c>
      <c r="AJ169">
        <v>5.63761063031662</v>
      </c>
      <c r="AK169" t="b">
        <v>1</v>
      </c>
    </row>
    <row r="170" spans="1:13">
      <c r="A170" s="26">
        <v>45482.2475925926</v>
      </c>
      <c r="B170">
        <v>0</v>
      </c>
      <c r="C170">
        <v>0</v>
      </c>
      <c r="D170" t="s">
        <v>479</v>
      </c>
      <c r="E170" s="21">
        <v>43</v>
      </c>
      <c r="F170" s="32">
        <v>45482.2474537037</v>
      </c>
      <c r="G170" t="s">
        <v>480</v>
      </c>
      <c r="H170">
        <v>4.081953</v>
      </c>
      <c r="I170">
        <v>-0.2597485</v>
      </c>
      <c r="J170">
        <v>180</v>
      </c>
      <c r="K170" t="s">
        <v>299</v>
      </c>
      <c r="L170" t="s">
        <v>745</v>
      </c>
      <c r="M170">
        <v>5.31481364684277</v>
      </c>
    </row>
    <row r="171" spans="1:37">
      <c r="A171" s="26">
        <v>45482.2476041667</v>
      </c>
      <c r="B171">
        <v>0</v>
      </c>
      <c r="C171">
        <v>0</v>
      </c>
      <c r="D171" t="s">
        <v>297</v>
      </c>
      <c r="E171" s="21">
        <v>43</v>
      </c>
      <c r="F171" s="32">
        <v>45482.2474537037</v>
      </c>
      <c r="G171" t="s">
        <v>298</v>
      </c>
      <c r="H171">
        <v>4.081953</v>
      </c>
      <c r="I171">
        <v>4.081953</v>
      </c>
      <c r="J171">
        <v>-0.2597485</v>
      </c>
      <c r="K171">
        <v>245.6667</v>
      </c>
      <c r="L171">
        <v>280.3855</v>
      </c>
      <c r="M171">
        <v>314.2292</v>
      </c>
      <c r="N171">
        <v>48719.1</v>
      </c>
      <c r="O171">
        <v>-1</v>
      </c>
      <c r="P171">
        <v>136963</v>
      </c>
      <c r="Q171">
        <v>48000</v>
      </c>
      <c r="R171">
        <v>1</v>
      </c>
      <c r="S171">
        <v>0.3744394</v>
      </c>
      <c r="T171">
        <v>-30.66328</v>
      </c>
      <c r="U171">
        <v>-80.66389</v>
      </c>
      <c r="V171">
        <v>-27.91687</v>
      </c>
      <c r="W171">
        <v>178.1558</v>
      </c>
      <c r="X171">
        <v>38.76877</v>
      </c>
      <c r="Y171">
        <v>0.3928571</v>
      </c>
      <c r="Z171">
        <v>-30.38323</v>
      </c>
      <c r="AA171">
        <v>-86.88013</v>
      </c>
      <c r="AB171">
        <v>-28.17661</v>
      </c>
      <c r="AC171">
        <v>178.3201</v>
      </c>
      <c r="AD171">
        <v>39.3023</v>
      </c>
      <c r="AE171">
        <v>38</v>
      </c>
      <c r="AF171">
        <v>24</v>
      </c>
      <c r="AG171">
        <v>180</v>
      </c>
      <c r="AH171" t="s">
        <v>299</v>
      </c>
      <c r="AI171" t="s">
        <v>745</v>
      </c>
      <c r="AJ171">
        <v>5.31481364684277</v>
      </c>
      <c r="AK171" t="b">
        <v>1</v>
      </c>
    </row>
    <row r="172" spans="1:13">
      <c r="A172" s="26">
        <v>45482.2477199074</v>
      </c>
      <c r="B172">
        <v>0</v>
      </c>
      <c r="C172">
        <v>0</v>
      </c>
      <c r="D172" t="s">
        <v>479</v>
      </c>
      <c r="E172" s="21">
        <v>43</v>
      </c>
      <c r="F172" s="32">
        <v>45482.2475694444</v>
      </c>
      <c r="G172" t="s">
        <v>298</v>
      </c>
      <c r="H172">
        <v>4.135598</v>
      </c>
      <c r="I172">
        <v>-0.2866592</v>
      </c>
      <c r="J172">
        <v>180</v>
      </c>
      <c r="K172" t="s">
        <v>299</v>
      </c>
      <c r="L172" t="s">
        <v>746</v>
      </c>
      <c r="M172">
        <v>6.18737820156274</v>
      </c>
    </row>
    <row r="173" spans="1:37">
      <c r="A173" s="26">
        <v>45482.2477199074</v>
      </c>
      <c r="B173">
        <v>0</v>
      </c>
      <c r="C173">
        <v>0</v>
      </c>
      <c r="D173" t="s">
        <v>297</v>
      </c>
      <c r="E173" s="21">
        <v>43</v>
      </c>
      <c r="F173" s="32">
        <v>45482.2475694444</v>
      </c>
      <c r="G173" t="s">
        <v>298</v>
      </c>
      <c r="H173">
        <v>4.135598</v>
      </c>
      <c r="I173">
        <v>4.135598</v>
      </c>
      <c r="J173">
        <v>-0.2866592</v>
      </c>
      <c r="K173">
        <v>309.7708</v>
      </c>
      <c r="L173">
        <v>314.6741</v>
      </c>
      <c r="M173">
        <v>319.4167</v>
      </c>
      <c r="N173">
        <v>48000</v>
      </c>
      <c r="O173">
        <v>-1</v>
      </c>
      <c r="P173">
        <v>136963</v>
      </c>
      <c r="Q173">
        <v>48000</v>
      </c>
      <c r="R173">
        <v>0</v>
      </c>
      <c r="S173">
        <v>0.3713647</v>
      </c>
      <c r="T173">
        <v>-30.64931</v>
      </c>
      <c r="U173">
        <v>-80.70319</v>
      </c>
      <c r="V173">
        <v>-27.88996</v>
      </c>
      <c r="W173">
        <v>291.7005</v>
      </c>
      <c r="X173">
        <v>39.34701</v>
      </c>
      <c r="Y173">
        <v>0.3928571</v>
      </c>
      <c r="Z173">
        <v>-30.38323</v>
      </c>
      <c r="AA173">
        <v>-86.88013</v>
      </c>
      <c r="AB173">
        <v>-28.17661</v>
      </c>
      <c r="AC173">
        <v>177.4401</v>
      </c>
      <c r="AD173">
        <v>39.3023</v>
      </c>
      <c r="AE173">
        <v>38</v>
      </c>
      <c r="AF173">
        <v>24</v>
      </c>
      <c r="AG173">
        <v>180</v>
      </c>
      <c r="AH173" t="s">
        <v>299</v>
      </c>
      <c r="AI173" t="s">
        <v>746</v>
      </c>
      <c r="AJ173">
        <v>6.18737820156274</v>
      </c>
      <c r="AK173" t="b">
        <v>1</v>
      </c>
    </row>
    <row r="174" spans="1:13">
      <c r="A174" s="26">
        <v>45482.2478240741</v>
      </c>
      <c r="B174">
        <v>0</v>
      </c>
      <c r="C174">
        <v>0</v>
      </c>
      <c r="D174" t="s">
        <v>479</v>
      </c>
      <c r="E174" s="21">
        <v>44</v>
      </c>
      <c r="F174" s="32">
        <v>45482.2476851852</v>
      </c>
      <c r="G174" t="s">
        <v>480</v>
      </c>
      <c r="H174">
        <v>3.958917</v>
      </c>
      <c r="I174">
        <v>-0.28125</v>
      </c>
      <c r="J174">
        <v>180</v>
      </c>
      <c r="K174" t="s">
        <v>299</v>
      </c>
      <c r="L174" t="s">
        <v>747</v>
      </c>
      <c r="M174">
        <v>5.98617388429463</v>
      </c>
    </row>
    <row r="175" spans="1:37">
      <c r="A175" s="26">
        <v>45482.2478240741</v>
      </c>
      <c r="B175">
        <v>0</v>
      </c>
      <c r="C175">
        <v>0</v>
      </c>
      <c r="D175" t="s">
        <v>297</v>
      </c>
      <c r="E175" s="21">
        <v>44</v>
      </c>
      <c r="F175" s="32">
        <v>45482.2476851852</v>
      </c>
      <c r="G175" t="s">
        <v>298</v>
      </c>
      <c r="H175">
        <v>3.958917</v>
      </c>
      <c r="I175">
        <v>3.958917</v>
      </c>
      <c r="J175">
        <v>-0.28125</v>
      </c>
      <c r="K175">
        <v>310</v>
      </c>
      <c r="L175">
        <v>314.6184</v>
      </c>
      <c r="M175">
        <v>317.8125</v>
      </c>
      <c r="N175">
        <v>48000</v>
      </c>
      <c r="O175">
        <v>-1</v>
      </c>
      <c r="P175">
        <v>136963</v>
      </c>
      <c r="Q175">
        <v>48000</v>
      </c>
      <c r="R175">
        <v>0</v>
      </c>
      <c r="S175">
        <v>0.3691275</v>
      </c>
      <c r="T175">
        <v>-30.69024</v>
      </c>
      <c r="U175">
        <v>-80.58372</v>
      </c>
      <c r="V175">
        <v>-27.89536</v>
      </c>
      <c r="W175">
        <v>178.9192</v>
      </c>
      <c r="X175">
        <v>39.16366</v>
      </c>
      <c r="Y175">
        <v>0.3928571</v>
      </c>
      <c r="Z175">
        <v>-30.38323</v>
      </c>
      <c r="AA175">
        <v>-86.88013</v>
      </c>
      <c r="AB175">
        <v>-28.17661</v>
      </c>
      <c r="AC175">
        <v>177.237</v>
      </c>
      <c r="AD175">
        <v>39.3023</v>
      </c>
      <c r="AE175">
        <v>38</v>
      </c>
      <c r="AF175">
        <v>24</v>
      </c>
      <c r="AG175">
        <v>180</v>
      </c>
      <c r="AH175" t="s">
        <v>299</v>
      </c>
      <c r="AI175" t="s">
        <v>747</v>
      </c>
      <c r="AJ175">
        <v>5.98617388429463</v>
      </c>
      <c r="AK175" t="b">
        <v>1</v>
      </c>
    </row>
    <row r="176" spans="1:13">
      <c r="A176" s="26">
        <v>45482.2479398148</v>
      </c>
      <c r="B176">
        <v>0</v>
      </c>
      <c r="C176">
        <v>0</v>
      </c>
      <c r="D176" t="s">
        <v>479</v>
      </c>
      <c r="E176" s="21">
        <v>44</v>
      </c>
      <c r="F176" s="32">
        <v>45482.2478009259</v>
      </c>
      <c r="G176" t="s">
        <v>298</v>
      </c>
      <c r="H176">
        <v>3.84857</v>
      </c>
      <c r="I176">
        <v>-0.3522148</v>
      </c>
      <c r="J176">
        <v>180</v>
      </c>
      <c r="K176" t="s">
        <v>299</v>
      </c>
      <c r="L176" t="s">
        <v>748</v>
      </c>
      <c r="M176">
        <v>5.86534776805465</v>
      </c>
    </row>
    <row r="177" spans="1:37">
      <c r="A177" s="26">
        <v>45482.2479398148</v>
      </c>
      <c r="B177">
        <v>0</v>
      </c>
      <c r="C177">
        <v>0</v>
      </c>
      <c r="D177" t="s">
        <v>297</v>
      </c>
      <c r="E177" s="21">
        <v>44</v>
      </c>
      <c r="F177" s="32">
        <v>45482.2478009259</v>
      </c>
      <c r="G177" t="s">
        <v>298</v>
      </c>
      <c r="H177">
        <v>3.84857</v>
      </c>
      <c r="I177">
        <v>3.84857</v>
      </c>
      <c r="J177">
        <v>-0.3522148</v>
      </c>
      <c r="K177">
        <v>313.5833</v>
      </c>
      <c r="L177">
        <v>318.0522</v>
      </c>
      <c r="M177">
        <v>321.7708</v>
      </c>
      <c r="N177">
        <v>48000</v>
      </c>
      <c r="O177">
        <v>-1</v>
      </c>
      <c r="P177">
        <v>136963</v>
      </c>
      <c r="Q177">
        <v>48000</v>
      </c>
      <c r="R177">
        <v>0</v>
      </c>
      <c r="S177">
        <v>0.3668904</v>
      </c>
      <c r="T177">
        <v>-30.63523</v>
      </c>
      <c r="U177">
        <v>-80.23512</v>
      </c>
      <c r="V177">
        <v>-27.8244</v>
      </c>
      <c r="W177">
        <v>178.5692</v>
      </c>
      <c r="X177">
        <v>39.09055</v>
      </c>
      <c r="Y177">
        <v>0.3928571</v>
      </c>
      <c r="Z177">
        <v>-30.38323</v>
      </c>
      <c r="AA177">
        <v>-86.88013</v>
      </c>
      <c r="AB177">
        <v>-28.17661</v>
      </c>
      <c r="AC177">
        <v>178.6384</v>
      </c>
      <c r="AD177">
        <v>39.3023</v>
      </c>
      <c r="AE177">
        <v>38</v>
      </c>
      <c r="AF177">
        <v>24</v>
      </c>
      <c r="AG177">
        <v>180</v>
      </c>
      <c r="AH177" t="s">
        <v>299</v>
      </c>
      <c r="AI177" t="s">
        <v>748</v>
      </c>
      <c r="AJ177">
        <v>5.86534776805465</v>
      </c>
      <c r="AK177" t="b">
        <v>1</v>
      </c>
    </row>
    <row r="178" spans="1:13">
      <c r="A178" s="26">
        <v>45482.2480555556</v>
      </c>
      <c r="B178">
        <v>0</v>
      </c>
      <c r="C178">
        <v>0</v>
      </c>
      <c r="D178" t="s">
        <v>479</v>
      </c>
      <c r="E178" s="21">
        <v>45</v>
      </c>
      <c r="F178" s="32">
        <v>45482.2479166667</v>
      </c>
      <c r="G178" t="s">
        <v>480</v>
      </c>
      <c r="H178">
        <v>4.034022</v>
      </c>
      <c r="I178">
        <v>-0.1900463</v>
      </c>
      <c r="J178">
        <v>180</v>
      </c>
      <c r="K178" t="s">
        <v>299</v>
      </c>
      <c r="L178" t="s">
        <v>749</v>
      </c>
      <c r="M178">
        <v>5.94897398695825</v>
      </c>
    </row>
    <row r="179" spans="1:37">
      <c r="A179" s="26">
        <v>45482.2480555556</v>
      </c>
      <c r="B179">
        <v>0</v>
      </c>
      <c r="C179">
        <v>0</v>
      </c>
      <c r="D179" t="s">
        <v>297</v>
      </c>
      <c r="E179" s="21">
        <v>45</v>
      </c>
      <c r="F179" s="32">
        <v>45482.2479166667</v>
      </c>
      <c r="G179" t="s">
        <v>298</v>
      </c>
      <c r="H179">
        <v>4.034022</v>
      </c>
      <c r="I179">
        <v>4.034022</v>
      </c>
      <c r="J179">
        <v>-0.1900463</v>
      </c>
      <c r="K179">
        <v>308.5</v>
      </c>
      <c r="L179">
        <v>313.7273</v>
      </c>
      <c r="M179">
        <v>318.6042</v>
      </c>
      <c r="N179">
        <v>48000</v>
      </c>
      <c r="O179">
        <v>-1</v>
      </c>
      <c r="P179">
        <v>136963</v>
      </c>
      <c r="Q179">
        <v>48000</v>
      </c>
      <c r="R179">
        <v>0</v>
      </c>
      <c r="S179">
        <v>0.3758389</v>
      </c>
      <c r="T179">
        <v>-30.71489</v>
      </c>
      <c r="U179">
        <v>-80.73999</v>
      </c>
      <c r="V179">
        <v>-27.98657</v>
      </c>
      <c r="W179">
        <v>178.8123</v>
      </c>
      <c r="X179">
        <v>39.08102</v>
      </c>
      <c r="Y179">
        <v>0.3928571</v>
      </c>
      <c r="Z179">
        <v>-30.38323</v>
      </c>
      <c r="AA179">
        <v>-86.88013</v>
      </c>
      <c r="AB179">
        <v>-28.17661</v>
      </c>
      <c r="AC179">
        <v>179.1985</v>
      </c>
      <c r="AD179">
        <v>39.3023</v>
      </c>
      <c r="AE179">
        <v>38</v>
      </c>
      <c r="AF179">
        <v>24</v>
      </c>
      <c r="AG179">
        <v>180</v>
      </c>
      <c r="AH179" t="s">
        <v>299</v>
      </c>
      <c r="AI179" t="s">
        <v>749</v>
      </c>
      <c r="AJ179">
        <v>5.94897398695825</v>
      </c>
      <c r="AK179" t="b">
        <v>1</v>
      </c>
    </row>
    <row r="180" spans="1:13">
      <c r="A180" s="26">
        <v>45482.2481712963</v>
      </c>
      <c r="B180">
        <v>0</v>
      </c>
      <c r="C180">
        <v>0</v>
      </c>
      <c r="D180" t="s">
        <v>479</v>
      </c>
      <c r="E180" s="21">
        <v>45</v>
      </c>
      <c r="F180" s="32">
        <v>45482.2480324074</v>
      </c>
      <c r="G180" t="s">
        <v>298</v>
      </c>
      <c r="H180">
        <v>3.933567</v>
      </c>
      <c r="I180">
        <v>-0.3786583</v>
      </c>
      <c r="J180">
        <v>180</v>
      </c>
      <c r="K180" t="s">
        <v>299</v>
      </c>
      <c r="L180" t="s">
        <v>750</v>
      </c>
      <c r="M180">
        <v>5.86018960609437</v>
      </c>
    </row>
    <row r="181" spans="1:37">
      <c r="A181" s="26">
        <v>45482.2481712963</v>
      </c>
      <c r="B181">
        <v>0</v>
      </c>
      <c r="C181">
        <v>0</v>
      </c>
      <c r="D181" t="s">
        <v>297</v>
      </c>
      <c r="E181" s="21">
        <v>45</v>
      </c>
      <c r="F181" s="32">
        <v>45482.2480324074</v>
      </c>
      <c r="G181" t="s">
        <v>298</v>
      </c>
      <c r="H181">
        <v>3.933567</v>
      </c>
      <c r="I181">
        <v>3.933567</v>
      </c>
      <c r="J181">
        <v>-0.3786583</v>
      </c>
      <c r="K181">
        <v>256.5417</v>
      </c>
      <c r="L181">
        <v>261.9469</v>
      </c>
      <c r="M181">
        <v>266.0833</v>
      </c>
      <c r="N181">
        <v>48000</v>
      </c>
      <c r="O181">
        <v>-1</v>
      </c>
      <c r="P181">
        <v>136963</v>
      </c>
      <c r="Q181">
        <v>48000</v>
      </c>
      <c r="R181">
        <v>0</v>
      </c>
      <c r="S181">
        <v>0.3691275</v>
      </c>
      <c r="T181">
        <v>-30.6018</v>
      </c>
      <c r="U181">
        <v>-79.53761</v>
      </c>
      <c r="V181">
        <v>-27.79796</v>
      </c>
      <c r="W181">
        <v>292.3268</v>
      </c>
      <c r="X181">
        <v>39.17268</v>
      </c>
      <c r="Y181">
        <v>0.3928571</v>
      </c>
      <c r="Z181">
        <v>-30.38323</v>
      </c>
      <c r="AA181">
        <v>-86.88013</v>
      </c>
      <c r="AB181">
        <v>-28.17661</v>
      </c>
      <c r="AC181">
        <v>178.251</v>
      </c>
      <c r="AD181">
        <v>39.3023</v>
      </c>
      <c r="AE181">
        <v>38</v>
      </c>
      <c r="AF181">
        <v>24</v>
      </c>
      <c r="AG181">
        <v>180</v>
      </c>
      <c r="AH181" t="s">
        <v>299</v>
      </c>
      <c r="AI181" t="s">
        <v>750</v>
      </c>
      <c r="AJ181">
        <v>5.86018960609437</v>
      </c>
      <c r="AK181" t="b">
        <v>1</v>
      </c>
    </row>
    <row r="182" spans="1:13">
      <c r="A182" s="26">
        <v>45482.248287037</v>
      </c>
      <c r="B182">
        <v>0</v>
      </c>
      <c r="C182">
        <v>0</v>
      </c>
      <c r="D182" t="s">
        <v>479</v>
      </c>
      <c r="E182" s="21">
        <v>46</v>
      </c>
      <c r="F182" s="32">
        <v>45482.2481481481</v>
      </c>
      <c r="G182" t="s">
        <v>480</v>
      </c>
      <c r="H182">
        <v>4.009669</v>
      </c>
      <c r="I182">
        <v>-0.2278709</v>
      </c>
      <c r="J182">
        <v>180</v>
      </c>
      <c r="K182" t="s">
        <v>299</v>
      </c>
      <c r="L182" t="s">
        <v>751</v>
      </c>
      <c r="M182">
        <v>6.15545608618637</v>
      </c>
    </row>
    <row r="183" spans="1:37">
      <c r="A183" s="26">
        <v>45482.248287037</v>
      </c>
      <c r="B183">
        <v>0</v>
      </c>
      <c r="C183">
        <v>0</v>
      </c>
      <c r="D183" t="s">
        <v>297</v>
      </c>
      <c r="E183" s="21">
        <v>46</v>
      </c>
      <c r="F183" s="32">
        <v>45482.2481481481</v>
      </c>
      <c r="G183" t="s">
        <v>298</v>
      </c>
      <c r="H183">
        <v>4.009669</v>
      </c>
      <c r="I183">
        <v>4.009669</v>
      </c>
      <c r="J183">
        <v>-0.2278709</v>
      </c>
      <c r="K183">
        <v>251.0417</v>
      </c>
      <c r="L183">
        <v>254.8483</v>
      </c>
      <c r="M183">
        <v>260</v>
      </c>
      <c r="N183">
        <v>48000</v>
      </c>
      <c r="O183">
        <v>-1</v>
      </c>
      <c r="P183">
        <v>136963</v>
      </c>
      <c r="Q183">
        <v>48000</v>
      </c>
      <c r="R183">
        <v>0</v>
      </c>
      <c r="S183">
        <v>0.3736018</v>
      </c>
      <c r="T183">
        <v>-30.69336</v>
      </c>
      <c r="U183">
        <v>-79.81333</v>
      </c>
      <c r="V183">
        <v>-27.94874</v>
      </c>
      <c r="W183">
        <v>177.4934</v>
      </c>
      <c r="X183">
        <v>39.30832</v>
      </c>
      <c r="Y183">
        <v>0.3928571</v>
      </c>
      <c r="Z183">
        <v>-30.38323</v>
      </c>
      <c r="AA183">
        <v>-86.88013</v>
      </c>
      <c r="AB183">
        <v>-28.17661</v>
      </c>
      <c r="AC183">
        <v>177.541</v>
      </c>
      <c r="AD183">
        <v>39.3023</v>
      </c>
      <c r="AE183">
        <v>38</v>
      </c>
      <c r="AF183">
        <v>24</v>
      </c>
      <c r="AG183">
        <v>180</v>
      </c>
      <c r="AH183" t="s">
        <v>299</v>
      </c>
      <c r="AI183" t="s">
        <v>751</v>
      </c>
      <c r="AJ183">
        <v>6.15545608618637</v>
      </c>
      <c r="AK183" t="b">
        <v>1</v>
      </c>
    </row>
    <row r="184" spans="1:13">
      <c r="A184" s="26">
        <v>45482.2484027778</v>
      </c>
      <c r="B184">
        <v>0</v>
      </c>
      <c r="C184">
        <v>0</v>
      </c>
      <c r="D184" t="s">
        <v>479</v>
      </c>
      <c r="E184" s="21">
        <v>46</v>
      </c>
      <c r="F184" s="32">
        <v>45482.2482638889</v>
      </c>
      <c r="G184" t="s">
        <v>298</v>
      </c>
      <c r="H184">
        <v>3.952295</v>
      </c>
      <c r="I184">
        <v>-0.2820759</v>
      </c>
      <c r="J184">
        <v>180</v>
      </c>
      <c r="K184" t="s">
        <v>299</v>
      </c>
      <c r="L184" t="s">
        <v>752</v>
      </c>
      <c r="M184">
        <v>6.05741467803145</v>
      </c>
    </row>
    <row r="185" spans="1:37">
      <c r="A185" s="26">
        <v>45482.2484027778</v>
      </c>
      <c r="B185">
        <v>0</v>
      </c>
      <c r="C185">
        <v>0</v>
      </c>
      <c r="D185" t="s">
        <v>297</v>
      </c>
      <c r="E185" s="21">
        <v>46</v>
      </c>
      <c r="F185" s="32">
        <v>45482.2482638889</v>
      </c>
      <c r="G185" t="s">
        <v>298</v>
      </c>
      <c r="H185">
        <v>3.952295</v>
      </c>
      <c r="I185">
        <v>3.952295</v>
      </c>
      <c r="J185">
        <v>-0.2820759</v>
      </c>
      <c r="K185">
        <v>259.25</v>
      </c>
      <c r="L185">
        <v>264.079</v>
      </c>
      <c r="M185">
        <v>269.375</v>
      </c>
      <c r="N185">
        <v>48000</v>
      </c>
      <c r="O185">
        <v>-1</v>
      </c>
      <c r="P185">
        <v>136963</v>
      </c>
      <c r="Q185">
        <v>48000</v>
      </c>
      <c r="R185">
        <v>0</v>
      </c>
      <c r="S185">
        <v>0.3736018</v>
      </c>
      <c r="T185">
        <v>-30.64548</v>
      </c>
      <c r="U185">
        <v>-79.61877</v>
      </c>
      <c r="V185">
        <v>-27.89454</v>
      </c>
      <c r="W185">
        <v>291.5288</v>
      </c>
      <c r="X185">
        <v>39.07914</v>
      </c>
      <c r="Y185">
        <v>0.3928571</v>
      </c>
      <c r="Z185">
        <v>-30.38323</v>
      </c>
      <c r="AA185">
        <v>-86.88013</v>
      </c>
      <c r="AB185">
        <v>-28.17661</v>
      </c>
      <c r="AC185">
        <v>176.3201</v>
      </c>
      <c r="AD185">
        <v>39.3023</v>
      </c>
      <c r="AE185">
        <v>38</v>
      </c>
      <c r="AF185">
        <v>24</v>
      </c>
      <c r="AG185">
        <v>180</v>
      </c>
      <c r="AH185" t="s">
        <v>299</v>
      </c>
      <c r="AI185" t="s">
        <v>752</v>
      </c>
      <c r="AJ185">
        <v>6.05741467803145</v>
      </c>
      <c r="AK185" t="b">
        <v>1</v>
      </c>
    </row>
    <row r="186" spans="1:13">
      <c r="A186" s="26">
        <v>45482.2485300926</v>
      </c>
      <c r="B186">
        <v>0</v>
      </c>
      <c r="C186">
        <v>0</v>
      </c>
      <c r="D186" t="s">
        <v>479</v>
      </c>
      <c r="E186" s="21">
        <v>47</v>
      </c>
      <c r="F186" s="32">
        <v>45482.2483796296</v>
      </c>
      <c r="G186" t="s">
        <v>480</v>
      </c>
      <c r="H186">
        <v>3.791691</v>
      </c>
      <c r="I186">
        <v>-0.2387295</v>
      </c>
      <c r="J186">
        <v>180</v>
      </c>
      <c r="K186" t="s">
        <v>299</v>
      </c>
      <c r="L186" t="s">
        <v>753</v>
      </c>
      <c r="M186">
        <v>6.12694052295667</v>
      </c>
    </row>
    <row r="187" spans="1:37">
      <c r="A187" s="26">
        <v>45482.2485300926</v>
      </c>
      <c r="B187">
        <v>0</v>
      </c>
      <c r="C187">
        <v>0</v>
      </c>
      <c r="D187" t="s">
        <v>297</v>
      </c>
      <c r="E187" s="21">
        <v>47</v>
      </c>
      <c r="F187" s="32">
        <v>45482.2483796296</v>
      </c>
      <c r="G187" t="s">
        <v>298</v>
      </c>
      <c r="H187">
        <v>3.791691</v>
      </c>
      <c r="I187">
        <v>3.791691</v>
      </c>
      <c r="J187">
        <v>-0.2387295</v>
      </c>
      <c r="K187">
        <v>251.6458</v>
      </c>
      <c r="L187">
        <v>283.887</v>
      </c>
      <c r="M187">
        <v>318.0208</v>
      </c>
      <c r="N187">
        <v>47301.07</v>
      </c>
      <c r="O187">
        <v>-1</v>
      </c>
      <c r="P187">
        <v>136963</v>
      </c>
      <c r="Q187">
        <v>48000</v>
      </c>
      <c r="R187">
        <v>1</v>
      </c>
      <c r="S187">
        <v>0.3691275</v>
      </c>
      <c r="T187">
        <v>-30.72175</v>
      </c>
      <c r="U187">
        <v>-80.09548</v>
      </c>
      <c r="V187">
        <v>-27.93789</v>
      </c>
      <c r="W187">
        <v>180.421</v>
      </c>
      <c r="X187">
        <v>38.99314</v>
      </c>
      <c r="Y187">
        <v>0.3928571</v>
      </c>
      <c r="Z187">
        <v>-30.38323</v>
      </c>
      <c r="AA187">
        <v>-86.88013</v>
      </c>
      <c r="AB187">
        <v>-28.17661</v>
      </c>
      <c r="AC187">
        <v>178.9328</v>
      </c>
      <c r="AD187">
        <v>39.3023</v>
      </c>
      <c r="AE187">
        <v>38</v>
      </c>
      <c r="AF187">
        <v>24</v>
      </c>
      <c r="AG187">
        <v>180</v>
      </c>
      <c r="AH187" t="s">
        <v>299</v>
      </c>
      <c r="AI187" t="s">
        <v>753</v>
      </c>
      <c r="AJ187">
        <v>6.12694052295667</v>
      </c>
      <c r="AK187" t="b">
        <v>1</v>
      </c>
    </row>
    <row r="188" spans="1:13">
      <c r="A188" s="26">
        <v>45482.2486458333</v>
      </c>
      <c r="B188">
        <v>0</v>
      </c>
      <c r="C188">
        <v>0</v>
      </c>
      <c r="D188" t="s">
        <v>479</v>
      </c>
      <c r="E188" s="21">
        <v>47</v>
      </c>
      <c r="F188" s="32">
        <v>45482.2484953704</v>
      </c>
      <c r="G188" t="s">
        <v>298</v>
      </c>
      <c r="H188">
        <v>3.954061</v>
      </c>
      <c r="I188">
        <v>-0.3211327</v>
      </c>
      <c r="J188">
        <v>180</v>
      </c>
      <c r="K188" t="s">
        <v>299</v>
      </c>
      <c r="L188" t="s">
        <v>754</v>
      </c>
      <c r="M188">
        <v>6.228442728024</v>
      </c>
    </row>
    <row r="189" spans="1:37">
      <c r="A189" s="26">
        <v>45482.2486458333</v>
      </c>
      <c r="B189">
        <v>0</v>
      </c>
      <c r="C189">
        <v>0</v>
      </c>
      <c r="D189" t="s">
        <v>297</v>
      </c>
      <c r="E189" s="21">
        <v>47</v>
      </c>
      <c r="F189" s="32">
        <v>45482.2484953704</v>
      </c>
      <c r="G189" t="s">
        <v>298</v>
      </c>
      <c r="H189">
        <v>3.954061</v>
      </c>
      <c r="I189">
        <v>3.954061</v>
      </c>
      <c r="J189">
        <v>-0.3211327</v>
      </c>
      <c r="K189">
        <v>254.75</v>
      </c>
      <c r="L189">
        <v>286.962</v>
      </c>
      <c r="M189">
        <v>322.0208</v>
      </c>
      <c r="N189">
        <v>47297.65</v>
      </c>
      <c r="O189">
        <v>-1</v>
      </c>
      <c r="P189">
        <v>136963</v>
      </c>
      <c r="Q189">
        <v>48000</v>
      </c>
      <c r="R189">
        <v>1</v>
      </c>
      <c r="S189">
        <v>0.3691275</v>
      </c>
      <c r="T189">
        <v>-30.64162</v>
      </c>
      <c r="U189">
        <v>-80.09978</v>
      </c>
      <c r="V189">
        <v>-27.85548</v>
      </c>
      <c r="W189">
        <v>291.1895</v>
      </c>
      <c r="X189">
        <v>39.24304</v>
      </c>
      <c r="Y189">
        <v>0.3928571</v>
      </c>
      <c r="Z189">
        <v>-30.38323</v>
      </c>
      <c r="AA189">
        <v>-86.88013</v>
      </c>
      <c r="AB189">
        <v>-28.17661</v>
      </c>
      <c r="AC189">
        <v>177.8801</v>
      </c>
      <c r="AD189">
        <v>39.3023</v>
      </c>
      <c r="AE189">
        <v>38</v>
      </c>
      <c r="AF189">
        <v>24</v>
      </c>
      <c r="AG189">
        <v>180</v>
      </c>
      <c r="AH189" t="s">
        <v>299</v>
      </c>
      <c r="AI189" t="s">
        <v>754</v>
      </c>
      <c r="AJ189">
        <v>6.228442728024</v>
      </c>
      <c r="AK189" t="b">
        <v>1</v>
      </c>
    </row>
    <row r="190" spans="1:13">
      <c r="A190" s="26">
        <v>45482.24875</v>
      </c>
      <c r="B190">
        <v>0</v>
      </c>
      <c r="C190">
        <v>0</v>
      </c>
      <c r="D190" t="s">
        <v>479</v>
      </c>
      <c r="E190" s="21">
        <v>48</v>
      </c>
      <c r="F190" s="32">
        <v>45482.2486111111</v>
      </c>
      <c r="G190" t="s">
        <v>480</v>
      </c>
      <c r="H190">
        <v>3.815367</v>
      </c>
      <c r="I190">
        <v>-0.2998066</v>
      </c>
      <c r="J190">
        <v>180</v>
      </c>
      <c r="K190" t="s">
        <v>299</v>
      </c>
      <c r="L190" t="s">
        <v>755</v>
      </c>
      <c r="M190">
        <v>5.65664840621375</v>
      </c>
    </row>
    <row r="191" spans="1:37">
      <c r="A191" s="26">
        <v>45482.24875</v>
      </c>
      <c r="B191">
        <v>0</v>
      </c>
      <c r="C191">
        <v>0</v>
      </c>
      <c r="D191" t="s">
        <v>297</v>
      </c>
      <c r="E191" s="21">
        <v>48</v>
      </c>
      <c r="F191" s="32">
        <v>45482.2486111111</v>
      </c>
      <c r="G191" t="s">
        <v>298</v>
      </c>
      <c r="H191">
        <v>3.815367</v>
      </c>
      <c r="I191">
        <v>3.815367</v>
      </c>
      <c r="J191">
        <v>-0.2998066</v>
      </c>
      <c r="K191">
        <v>253.1667</v>
      </c>
      <c r="L191">
        <v>289.3531</v>
      </c>
      <c r="M191">
        <v>324</v>
      </c>
      <c r="N191">
        <v>48722.83</v>
      </c>
      <c r="O191">
        <v>-1</v>
      </c>
      <c r="P191">
        <v>136963</v>
      </c>
      <c r="Q191">
        <v>48000</v>
      </c>
      <c r="R191">
        <v>1</v>
      </c>
      <c r="S191">
        <v>0.3699552</v>
      </c>
      <c r="T191">
        <v>-30.66641</v>
      </c>
      <c r="U191">
        <v>-80.38636</v>
      </c>
      <c r="V191">
        <v>-27.87681</v>
      </c>
      <c r="W191">
        <v>291.8153</v>
      </c>
      <c r="X191">
        <v>39.01117</v>
      </c>
      <c r="Y191">
        <v>0.3928571</v>
      </c>
      <c r="Z191">
        <v>-30.38323</v>
      </c>
      <c r="AA191">
        <v>-86.88013</v>
      </c>
      <c r="AB191">
        <v>-28.17661</v>
      </c>
      <c r="AC191">
        <v>179.8419</v>
      </c>
      <c r="AD191">
        <v>39.3023</v>
      </c>
      <c r="AE191">
        <v>38</v>
      </c>
      <c r="AF191">
        <v>24</v>
      </c>
      <c r="AG191">
        <v>180</v>
      </c>
      <c r="AH191" t="s">
        <v>299</v>
      </c>
      <c r="AI191" t="s">
        <v>755</v>
      </c>
      <c r="AJ191">
        <v>5.65664840621375</v>
      </c>
      <c r="AK191" t="b">
        <v>1</v>
      </c>
    </row>
    <row r="192" spans="1:13">
      <c r="A192" s="26">
        <v>45482.2488657407</v>
      </c>
      <c r="B192">
        <v>0</v>
      </c>
      <c r="C192">
        <v>0</v>
      </c>
      <c r="D192" t="s">
        <v>479</v>
      </c>
      <c r="E192" s="21">
        <v>48</v>
      </c>
      <c r="F192" s="32">
        <v>45482.2487268519</v>
      </c>
      <c r="G192" t="s">
        <v>298</v>
      </c>
      <c r="H192">
        <v>3.845855</v>
      </c>
      <c r="I192">
        <v>-0.3542328</v>
      </c>
      <c r="J192">
        <v>180</v>
      </c>
      <c r="K192" t="s">
        <v>299</v>
      </c>
      <c r="L192" t="s">
        <v>756</v>
      </c>
      <c r="M192">
        <v>5.57753921939001</v>
      </c>
    </row>
    <row r="193" spans="1:37">
      <c r="A193" s="26">
        <v>45482.2488657407</v>
      </c>
      <c r="B193">
        <v>0</v>
      </c>
      <c r="C193">
        <v>0</v>
      </c>
      <c r="D193" t="s">
        <v>297</v>
      </c>
      <c r="E193" s="21">
        <v>48</v>
      </c>
      <c r="F193" s="32">
        <v>45482.2487268519</v>
      </c>
      <c r="G193" t="s">
        <v>298</v>
      </c>
      <c r="H193">
        <v>3.845855</v>
      </c>
      <c r="I193">
        <v>3.845855</v>
      </c>
      <c r="J193">
        <v>-0.3542328</v>
      </c>
      <c r="K193">
        <v>317.8125</v>
      </c>
      <c r="L193">
        <v>322.3662</v>
      </c>
      <c r="M193">
        <v>325.8333</v>
      </c>
      <c r="N193">
        <v>48000</v>
      </c>
      <c r="O193">
        <v>-1</v>
      </c>
      <c r="P193">
        <v>136963</v>
      </c>
      <c r="Q193">
        <v>48000</v>
      </c>
      <c r="R193">
        <v>0</v>
      </c>
      <c r="S193">
        <v>0.3691275</v>
      </c>
      <c r="T193">
        <v>-30.62692</v>
      </c>
      <c r="U193">
        <v>-80.17072</v>
      </c>
      <c r="V193">
        <v>-27.82238</v>
      </c>
      <c r="W193">
        <v>175.4001</v>
      </c>
      <c r="X193">
        <v>39.08241</v>
      </c>
      <c r="Y193">
        <v>0.3928571</v>
      </c>
      <c r="Z193">
        <v>-30.38323</v>
      </c>
      <c r="AA193">
        <v>-86.88013</v>
      </c>
      <c r="AB193">
        <v>-28.17661</v>
      </c>
      <c r="AC193">
        <v>175.0768</v>
      </c>
      <c r="AD193">
        <v>39.3023</v>
      </c>
      <c r="AE193">
        <v>38</v>
      </c>
      <c r="AF193">
        <v>24</v>
      </c>
      <c r="AG193">
        <v>180</v>
      </c>
      <c r="AH193" t="s">
        <v>299</v>
      </c>
      <c r="AI193" t="s">
        <v>756</v>
      </c>
      <c r="AJ193">
        <v>5.57753921939001</v>
      </c>
      <c r="AK193" t="b">
        <v>1</v>
      </c>
    </row>
    <row r="194" spans="1:13">
      <c r="A194" s="26">
        <v>45482.2489814815</v>
      </c>
      <c r="B194">
        <v>0</v>
      </c>
      <c r="C194">
        <v>0</v>
      </c>
      <c r="D194" t="s">
        <v>479</v>
      </c>
      <c r="E194" s="21">
        <v>49</v>
      </c>
      <c r="F194" s="32">
        <v>45482.2488425926</v>
      </c>
      <c r="G194" t="s">
        <v>480</v>
      </c>
      <c r="H194">
        <v>3.871953</v>
      </c>
      <c r="I194">
        <v>-0.2714558</v>
      </c>
      <c r="J194">
        <v>180</v>
      </c>
      <c r="K194" t="s">
        <v>299</v>
      </c>
      <c r="L194" t="s">
        <v>757</v>
      </c>
      <c r="M194">
        <v>5.76728076759826</v>
      </c>
    </row>
    <row r="195" spans="1:37">
      <c r="A195" s="26">
        <v>45482.2489814815</v>
      </c>
      <c r="B195">
        <v>0</v>
      </c>
      <c r="C195">
        <v>0</v>
      </c>
      <c r="D195" t="s">
        <v>297</v>
      </c>
      <c r="E195" s="21">
        <v>49</v>
      </c>
      <c r="F195" s="32">
        <v>45482.2488425926</v>
      </c>
      <c r="G195" t="s">
        <v>298</v>
      </c>
      <c r="H195">
        <v>3.871953</v>
      </c>
      <c r="I195">
        <v>3.871953</v>
      </c>
      <c r="J195">
        <v>-0.2714558</v>
      </c>
      <c r="K195">
        <v>308.1875</v>
      </c>
      <c r="L195">
        <v>313.3878</v>
      </c>
      <c r="M195">
        <v>317.9583</v>
      </c>
      <c r="N195">
        <v>48000</v>
      </c>
      <c r="O195">
        <v>-1</v>
      </c>
      <c r="P195">
        <v>136963</v>
      </c>
      <c r="Q195">
        <v>48000</v>
      </c>
      <c r="R195">
        <v>0</v>
      </c>
      <c r="S195">
        <v>0.3668904</v>
      </c>
      <c r="T195">
        <v>-30.70164</v>
      </c>
      <c r="U195">
        <v>-80.64969</v>
      </c>
      <c r="V195">
        <v>-27.90516</v>
      </c>
      <c r="W195">
        <v>179.3684</v>
      </c>
      <c r="X195">
        <v>38.9554</v>
      </c>
      <c r="Y195">
        <v>0.3928571</v>
      </c>
      <c r="Z195">
        <v>-30.38323</v>
      </c>
      <c r="AA195">
        <v>-86.88013</v>
      </c>
      <c r="AB195">
        <v>-28.17661</v>
      </c>
      <c r="AC195">
        <v>179.0832</v>
      </c>
      <c r="AD195">
        <v>39.3023</v>
      </c>
      <c r="AE195">
        <v>38</v>
      </c>
      <c r="AF195">
        <v>24</v>
      </c>
      <c r="AG195">
        <v>180</v>
      </c>
      <c r="AH195" t="s">
        <v>299</v>
      </c>
      <c r="AI195" t="s">
        <v>757</v>
      </c>
      <c r="AJ195">
        <v>5.76728076759826</v>
      </c>
      <c r="AK195" t="b">
        <v>1</v>
      </c>
    </row>
    <row r="196" spans="1:13">
      <c r="A196" s="26">
        <v>45482.2490972222</v>
      </c>
      <c r="B196">
        <v>0</v>
      </c>
      <c r="C196">
        <v>0</v>
      </c>
      <c r="D196" t="s">
        <v>479</v>
      </c>
      <c r="E196" s="21">
        <v>49</v>
      </c>
      <c r="F196" s="32">
        <v>45482.2489583333</v>
      </c>
      <c r="G196" t="s">
        <v>298</v>
      </c>
      <c r="H196">
        <v>4.133384</v>
      </c>
      <c r="I196">
        <v>-0.303009</v>
      </c>
      <c r="J196">
        <v>180</v>
      </c>
      <c r="K196" t="s">
        <v>299</v>
      </c>
      <c r="L196" t="s">
        <v>758</v>
      </c>
      <c r="M196">
        <v>5.54357654531352</v>
      </c>
    </row>
    <row r="197" spans="1:37">
      <c r="A197" s="26">
        <v>45482.2490972222</v>
      </c>
      <c r="B197">
        <v>0</v>
      </c>
      <c r="C197">
        <v>0</v>
      </c>
      <c r="D197" t="s">
        <v>297</v>
      </c>
      <c r="E197" s="21">
        <v>49</v>
      </c>
      <c r="F197" s="32">
        <v>45482.2489583333</v>
      </c>
      <c r="G197" t="s">
        <v>298</v>
      </c>
      <c r="H197">
        <v>4.133384</v>
      </c>
      <c r="I197">
        <v>4.133384</v>
      </c>
      <c r="J197">
        <v>-0.303009</v>
      </c>
      <c r="K197">
        <v>309.6458</v>
      </c>
      <c r="L197">
        <v>315.2424</v>
      </c>
      <c r="M197">
        <v>318.5</v>
      </c>
      <c r="N197">
        <v>48000</v>
      </c>
      <c r="O197">
        <v>-1</v>
      </c>
      <c r="P197">
        <v>136963</v>
      </c>
      <c r="Q197">
        <v>48000</v>
      </c>
      <c r="R197">
        <v>0</v>
      </c>
      <c r="S197">
        <v>0.3713647</v>
      </c>
      <c r="T197">
        <v>-30.61421</v>
      </c>
      <c r="U197">
        <v>-80.3545</v>
      </c>
      <c r="V197">
        <v>-27.87361</v>
      </c>
      <c r="W197">
        <v>177.6911</v>
      </c>
      <c r="X197">
        <v>39.05114</v>
      </c>
      <c r="Y197">
        <v>0.3928571</v>
      </c>
      <c r="Z197">
        <v>-30.38323</v>
      </c>
      <c r="AA197">
        <v>-86.88013</v>
      </c>
      <c r="AB197">
        <v>-28.17661</v>
      </c>
      <c r="AC197">
        <v>177.3909</v>
      </c>
      <c r="AD197">
        <v>39.3023</v>
      </c>
      <c r="AE197">
        <v>38</v>
      </c>
      <c r="AF197">
        <v>24</v>
      </c>
      <c r="AG197">
        <v>180</v>
      </c>
      <c r="AH197" t="s">
        <v>299</v>
      </c>
      <c r="AI197" t="s">
        <v>758</v>
      </c>
      <c r="AJ197">
        <v>5.54357654531352</v>
      </c>
      <c r="AK197" t="b">
        <v>1</v>
      </c>
    </row>
    <row r="198" spans="1:13">
      <c r="A198" s="26">
        <v>45482.249212963</v>
      </c>
      <c r="B198">
        <v>0</v>
      </c>
      <c r="C198">
        <v>0</v>
      </c>
      <c r="D198" t="s">
        <v>479</v>
      </c>
      <c r="E198" s="21">
        <v>50</v>
      </c>
      <c r="F198" s="32">
        <v>45482.2490740741</v>
      </c>
      <c r="G198" t="s">
        <v>480</v>
      </c>
      <c r="H198">
        <v>3.842014</v>
      </c>
      <c r="I198">
        <v>-0.2719765</v>
      </c>
      <c r="J198">
        <v>180</v>
      </c>
      <c r="K198" t="s">
        <v>299</v>
      </c>
      <c r="L198" t="s">
        <v>759</v>
      </c>
      <c r="M198">
        <v>5.99722293462679</v>
      </c>
    </row>
    <row r="199" spans="1:37">
      <c r="A199" s="26">
        <v>45482.249212963</v>
      </c>
      <c r="B199">
        <v>0</v>
      </c>
      <c r="C199">
        <v>0</v>
      </c>
      <c r="D199" t="s">
        <v>297</v>
      </c>
      <c r="E199" s="21">
        <v>50</v>
      </c>
      <c r="F199" s="32">
        <v>45482.2490740741</v>
      </c>
      <c r="G199" t="s">
        <v>298</v>
      </c>
      <c r="H199">
        <v>3.842014</v>
      </c>
      <c r="I199">
        <v>3.842014</v>
      </c>
      <c r="J199">
        <v>-0.2719765</v>
      </c>
      <c r="K199">
        <v>309.875</v>
      </c>
      <c r="L199">
        <v>313.7205</v>
      </c>
      <c r="M199">
        <v>318.5625</v>
      </c>
      <c r="N199">
        <v>48000</v>
      </c>
      <c r="O199">
        <v>-1</v>
      </c>
      <c r="P199">
        <v>136963</v>
      </c>
      <c r="Q199">
        <v>48000</v>
      </c>
      <c r="R199">
        <v>0</v>
      </c>
      <c r="S199">
        <v>0.3691275</v>
      </c>
      <c r="T199">
        <v>-30.68599</v>
      </c>
      <c r="U199">
        <v>-80.88908</v>
      </c>
      <c r="V199">
        <v>-27.90464</v>
      </c>
      <c r="W199">
        <v>179.8001</v>
      </c>
      <c r="X199">
        <v>39.04562</v>
      </c>
      <c r="Y199">
        <v>0.3928571</v>
      </c>
      <c r="Z199">
        <v>-30.38323</v>
      </c>
      <c r="AA199">
        <v>-86.88013</v>
      </c>
      <c r="AB199">
        <v>-28.17661</v>
      </c>
      <c r="AC199">
        <v>178.3201</v>
      </c>
      <c r="AD199">
        <v>39.3023</v>
      </c>
      <c r="AE199">
        <v>38</v>
      </c>
      <c r="AF199">
        <v>24</v>
      </c>
      <c r="AG199">
        <v>180</v>
      </c>
      <c r="AH199" t="s">
        <v>299</v>
      </c>
      <c r="AI199" t="s">
        <v>759</v>
      </c>
      <c r="AJ199">
        <v>5.99722293462679</v>
      </c>
      <c r="AK199" t="b">
        <v>1</v>
      </c>
    </row>
    <row r="200" spans="1:13">
      <c r="A200" s="26">
        <v>45482.2493287037</v>
      </c>
      <c r="B200">
        <v>0</v>
      </c>
      <c r="C200">
        <v>0</v>
      </c>
      <c r="D200" t="s">
        <v>479</v>
      </c>
      <c r="E200" s="21">
        <v>50</v>
      </c>
      <c r="F200" s="32">
        <v>45482.2491898148</v>
      </c>
      <c r="G200" t="s">
        <v>298</v>
      </c>
      <c r="H200">
        <v>3.889132</v>
      </c>
      <c r="I200">
        <v>-0.3108883</v>
      </c>
      <c r="J200">
        <v>180</v>
      </c>
      <c r="K200" t="s">
        <v>299</v>
      </c>
      <c r="L200" t="s">
        <v>760</v>
      </c>
      <c r="M200">
        <v>5.86858654504746</v>
      </c>
    </row>
    <row r="201" spans="1:37">
      <c r="A201" s="26">
        <v>45482.2493287037</v>
      </c>
      <c r="B201">
        <v>0</v>
      </c>
      <c r="C201">
        <v>0</v>
      </c>
      <c r="D201" t="s">
        <v>297</v>
      </c>
      <c r="E201" s="21">
        <v>50</v>
      </c>
      <c r="F201" s="32">
        <v>45482.2491898148</v>
      </c>
      <c r="G201" t="s">
        <v>298</v>
      </c>
      <c r="H201">
        <v>3.889132</v>
      </c>
      <c r="I201">
        <v>3.889132</v>
      </c>
      <c r="J201">
        <v>-0.3108883</v>
      </c>
      <c r="K201">
        <v>317.5208</v>
      </c>
      <c r="L201">
        <v>351.8621</v>
      </c>
      <c r="M201">
        <v>385.6042</v>
      </c>
      <c r="N201">
        <v>48727.71</v>
      </c>
      <c r="O201">
        <v>-1</v>
      </c>
      <c r="P201">
        <v>136963</v>
      </c>
      <c r="Q201">
        <v>48000</v>
      </c>
      <c r="R201">
        <v>1</v>
      </c>
      <c r="S201">
        <v>0.3713647</v>
      </c>
      <c r="T201">
        <v>-30.63108</v>
      </c>
      <c r="U201">
        <v>-80.58019</v>
      </c>
      <c r="V201">
        <v>-27.86573</v>
      </c>
      <c r="W201">
        <v>177.4328</v>
      </c>
      <c r="X201">
        <v>39.13707</v>
      </c>
      <c r="Y201">
        <v>0.3928571</v>
      </c>
      <c r="Z201">
        <v>-30.38323</v>
      </c>
      <c r="AA201">
        <v>-86.88013</v>
      </c>
      <c r="AB201">
        <v>-28.17661</v>
      </c>
      <c r="AC201">
        <v>179.0204</v>
      </c>
      <c r="AD201">
        <v>39.3023</v>
      </c>
      <c r="AE201">
        <v>38</v>
      </c>
      <c r="AF201">
        <v>24</v>
      </c>
      <c r="AG201">
        <v>180</v>
      </c>
      <c r="AH201" t="s">
        <v>299</v>
      </c>
      <c r="AI201" t="s">
        <v>760</v>
      </c>
      <c r="AJ201">
        <v>5.86858654504746</v>
      </c>
      <c r="AK201" t="b">
        <v>1</v>
      </c>
    </row>
    <row r="202" spans="1:13">
      <c r="A202" s="26">
        <v>45482.2494560185</v>
      </c>
      <c r="B202">
        <v>0</v>
      </c>
      <c r="C202">
        <v>0</v>
      </c>
      <c r="D202" t="s">
        <v>479</v>
      </c>
      <c r="E202" s="21">
        <v>51</v>
      </c>
      <c r="F202" s="32">
        <v>45482.2493055556</v>
      </c>
      <c r="G202" t="s">
        <v>480</v>
      </c>
      <c r="H202">
        <v>2.045897</v>
      </c>
      <c r="I202">
        <v>-0.1858864</v>
      </c>
      <c r="J202">
        <v>180</v>
      </c>
      <c r="K202" t="s">
        <v>299</v>
      </c>
      <c r="L202" t="s">
        <v>761</v>
      </c>
      <c r="M202">
        <v>5.67882605915493</v>
      </c>
    </row>
    <row r="203" spans="1:37">
      <c r="A203" s="26">
        <v>45482.2494560185</v>
      </c>
      <c r="B203">
        <v>0</v>
      </c>
      <c r="C203">
        <v>0</v>
      </c>
      <c r="D203" t="s">
        <v>297</v>
      </c>
      <c r="E203" s="21">
        <v>51</v>
      </c>
      <c r="F203" s="32">
        <v>45482.2493055556</v>
      </c>
      <c r="G203" t="s">
        <v>298</v>
      </c>
      <c r="H203">
        <v>2.045897</v>
      </c>
      <c r="I203">
        <v>2.045897</v>
      </c>
      <c r="J203">
        <v>-0.1858864</v>
      </c>
      <c r="K203">
        <v>311.9375</v>
      </c>
      <c r="L203">
        <v>315.3278</v>
      </c>
      <c r="M203">
        <v>321.3125</v>
      </c>
      <c r="N203">
        <v>48000</v>
      </c>
      <c r="O203">
        <v>-1</v>
      </c>
      <c r="P203">
        <v>136963</v>
      </c>
      <c r="Q203">
        <v>48000</v>
      </c>
      <c r="R203">
        <v>0</v>
      </c>
      <c r="S203">
        <v>0.3668904</v>
      </c>
      <c r="T203">
        <v>-30.80031</v>
      </c>
      <c r="U203">
        <v>-80.52813</v>
      </c>
      <c r="V203">
        <v>-27.99073</v>
      </c>
      <c r="W203">
        <v>179.2109</v>
      </c>
      <c r="X203">
        <v>39.237</v>
      </c>
      <c r="Y203">
        <v>0.3928571</v>
      </c>
      <c r="Z203">
        <v>-30.38323</v>
      </c>
      <c r="AA203">
        <v>-86.88013</v>
      </c>
      <c r="AB203">
        <v>-28.17661</v>
      </c>
      <c r="AC203">
        <v>178.3201</v>
      </c>
      <c r="AD203">
        <v>39.3023</v>
      </c>
      <c r="AE203">
        <v>38</v>
      </c>
      <c r="AF203">
        <v>24</v>
      </c>
      <c r="AG203">
        <v>180</v>
      </c>
      <c r="AH203" t="s">
        <v>299</v>
      </c>
      <c r="AI203" t="s">
        <v>761</v>
      </c>
      <c r="AJ203">
        <v>5.67882605915493</v>
      </c>
      <c r="AK203" t="b">
        <v>1</v>
      </c>
    </row>
    <row r="204" spans="1:13">
      <c r="A204" s="26">
        <v>45482.2495717593</v>
      </c>
      <c r="B204">
        <v>0</v>
      </c>
      <c r="C204">
        <v>0</v>
      </c>
      <c r="D204" t="s">
        <v>479</v>
      </c>
      <c r="E204" s="21">
        <v>51</v>
      </c>
      <c r="F204" s="32">
        <v>45482.2494212963</v>
      </c>
      <c r="G204" t="s">
        <v>298</v>
      </c>
      <c r="H204">
        <v>3.731586</v>
      </c>
      <c r="I204">
        <v>-0.2848091</v>
      </c>
      <c r="J204">
        <v>180</v>
      </c>
      <c r="K204" t="s">
        <v>299</v>
      </c>
      <c r="L204" t="s">
        <v>762</v>
      </c>
      <c r="M204">
        <v>5.97875326725031</v>
      </c>
    </row>
    <row r="205" spans="1:37">
      <c r="A205" s="26">
        <v>45482.2495717593</v>
      </c>
      <c r="B205">
        <v>0</v>
      </c>
      <c r="C205">
        <v>0</v>
      </c>
      <c r="D205" t="s">
        <v>297</v>
      </c>
      <c r="E205" s="21">
        <v>51</v>
      </c>
      <c r="F205" s="32">
        <v>45482.2494212963</v>
      </c>
      <c r="G205" t="s">
        <v>298</v>
      </c>
      <c r="H205">
        <v>3.731586</v>
      </c>
      <c r="I205">
        <v>3.731586</v>
      </c>
      <c r="J205">
        <v>-0.2848091</v>
      </c>
      <c r="K205">
        <v>253.1458</v>
      </c>
      <c r="L205">
        <v>293.0012</v>
      </c>
      <c r="M205">
        <v>328.2708</v>
      </c>
      <c r="N205">
        <v>48688.2</v>
      </c>
      <c r="O205">
        <v>-1</v>
      </c>
      <c r="P205">
        <v>136963</v>
      </c>
      <c r="Q205">
        <v>48000</v>
      </c>
      <c r="R205">
        <v>1</v>
      </c>
      <c r="S205">
        <v>0.3713647</v>
      </c>
      <c r="T205">
        <v>-30.65602</v>
      </c>
      <c r="U205">
        <v>-80.37063</v>
      </c>
      <c r="V205">
        <v>-27.89181</v>
      </c>
      <c r="W205">
        <v>290.9008</v>
      </c>
      <c r="X205">
        <v>38.84118</v>
      </c>
      <c r="Y205">
        <v>0.3928571</v>
      </c>
      <c r="Z205">
        <v>-30.38323</v>
      </c>
      <c r="AA205">
        <v>-86.88013</v>
      </c>
      <c r="AB205">
        <v>-28.17661</v>
      </c>
      <c r="AC205">
        <v>179.3419</v>
      </c>
      <c r="AD205">
        <v>39.3023</v>
      </c>
      <c r="AE205">
        <v>38</v>
      </c>
      <c r="AF205">
        <v>24</v>
      </c>
      <c r="AG205">
        <v>180</v>
      </c>
      <c r="AH205" t="s">
        <v>299</v>
      </c>
      <c r="AI205" t="s">
        <v>762</v>
      </c>
      <c r="AJ205">
        <v>5.97875326725031</v>
      </c>
      <c r="AK205" t="b">
        <v>1</v>
      </c>
    </row>
    <row r="206" spans="1:13">
      <c r="A206" s="26">
        <v>45482.2496759259</v>
      </c>
      <c r="B206">
        <v>0</v>
      </c>
      <c r="C206">
        <v>0</v>
      </c>
      <c r="D206" t="s">
        <v>479</v>
      </c>
      <c r="E206" s="21">
        <v>52</v>
      </c>
      <c r="F206" s="32">
        <v>45482.249537037</v>
      </c>
      <c r="G206" t="s">
        <v>480</v>
      </c>
      <c r="H206">
        <v>3.414102</v>
      </c>
      <c r="I206">
        <v>-0.09670639</v>
      </c>
      <c r="J206">
        <v>180</v>
      </c>
      <c r="K206" t="s">
        <v>299</v>
      </c>
      <c r="L206" t="s">
        <v>763</v>
      </c>
      <c r="M206">
        <v>5.81659038205359</v>
      </c>
    </row>
    <row r="207" spans="1:37">
      <c r="A207" s="26">
        <v>45482.2496759259</v>
      </c>
      <c r="B207">
        <v>0</v>
      </c>
      <c r="C207">
        <v>0</v>
      </c>
      <c r="D207" t="s">
        <v>297</v>
      </c>
      <c r="E207" s="21">
        <v>52</v>
      </c>
      <c r="F207" s="32">
        <v>45482.249537037</v>
      </c>
      <c r="G207" t="s">
        <v>298</v>
      </c>
      <c r="H207">
        <v>3.414102</v>
      </c>
      <c r="I207">
        <v>3.414102</v>
      </c>
      <c r="J207">
        <v>-0.09670639</v>
      </c>
      <c r="K207">
        <v>339.6042</v>
      </c>
      <c r="L207">
        <v>407.1028</v>
      </c>
      <c r="M207">
        <v>522.9167</v>
      </c>
      <c r="N207">
        <v>48000</v>
      </c>
      <c r="O207">
        <v>-1</v>
      </c>
      <c r="P207">
        <v>136963</v>
      </c>
      <c r="Q207">
        <v>48000</v>
      </c>
      <c r="R207">
        <v>0</v>
      </c>
      <c r="S207">
        <v>0.3892618</v>
      </c>
      <c r="T207">
        <v>-30.65923</v>
      </c>
      <c r="U207">
        <v>-79.37315</v>
      </c>
      <c r="V207">
        <v>-28.07991</v>
      </c>
      <c r="W207">
        <v>178.3419</v>
      </c>
      <c r="X207">
        <v>38.76917</v>
      </c>
      <c r="Y207">
        <v>0.3928571</v>
      </c>
      <c r="Z207">
        <v>-30.38323</v>
      </c>
      <c r="AA207">
        <v>-86.88013</v>
      </c>
      <c r="AB207">
        <v>-28.17661</v>
      </c>
      <c r="AC207">
        <v>292.6601</v>
      </c>
      <c r="AD207">
        <v>39.3023</v>
      </c>
      <c r="AE207">
        <v>38</v>
      </c>
      <c r="AF207">
        <v>24</v>
      </c>
      <c r="AG207">
        <v>180</v>
      </c>
      <c r="AH207" t="s">
        <v>299</v>
      </c>
      <c r="AI207" t="s">
        <v>763</v>
      </c>
      <c r="AJ207">
        <v>5.81659038205359</v>
      </c>
      <c r="AK207" t="b">
        <v>1</v>
      </c>
    </row>
    <row r="208" spans="1:13">
      <c r="A208" s="26">
        <v>45482.2498032407</v>
      </c>
      <c r="B208">
        <v>0</v>
      </c>
      <c r="C208">
        <v>0</v>
      </c>
      <c r="D208" t="s">
        <v>479</v>
      </c>
      <c r="E208" s="21">
        <v>52</v>
      </c>
      <c r="F208" s="32">
        <v>45482.2496527778</v>
      </c>
      <c r="G208" t="s">
        <v>298</v>
      </c>
      <c r="H208">
        <v>3.781699</v>
      </c>
      <c r="I208">
        <v>-0.3573589</v>
      </c>
      <c r="J208">
        <v>180</v>
      </c>
      <c r="K208" t="s">
        <v>299</v>
      </c>
      <c r="L208" t="s">
        <v>764</v>
      </c>
      <c r="M208">
        <v>5.83613425213889</v>
      </c>
    </row>
    <row r="209" spans="1:37">
      <c r="A209" s="26">
        <v>45482.2498032407</v>
      </c>
      <c r="B209">
        <v>0</v>
      </c>
      <c r="C209">
        <v>0</v>
      </c>
      <c r="D209" t="s">
        <v>297</v>
      </c>
      <c r="E209" s="21">
        <v>52</v>
      </c>
      <c r="F209" s="32">
        <v>45482.2496527778</v>
      </c>
      <c r="G209" t="s">
        <v>298</v>
      </c>
      <c r="H209">
        <v>3.781699</v>
      </c>
      <c r="I209">
        <v>3.781699</v>
      </c>
      <c r="J209">
        <v>-0.3573589</v>
      </c>
      <c r="K209">
        <v>277.4167</v>
      </c>
      <c r="L209">
        <v>344.0121</v>
      </c>
      <c r="M209">
        <v>383.1875</v>
      </c>
      <c r="N209">
        <v>47227.51</v>
      </c>
      <c r="O209">
        <v>-1</v>
      </c>
      <c r="P209">
        <v>136963</v>
      </c>
      <c r="Q209">
        <v>48000</v>
      </c>
      <c r="R209">
        <v>1</v>
      </c>
      <c r="S209">
        <v>0.3766816</v>
      </c>
      <c r="T209">
        <v>-30.51639</v>
      </c>
      <c r="U209">
        <v>-80.09811</v>
      </c>
      <c r="V209">
        <v>-27.81926</v>
      </c>
      <c r="W209">
        <v>176.4293</v>
      </c>
      <c r="X209">
        <v>39.05881</v>
      </c>
      <c r="Y209">
        <v>0.3928571</v>
      </c>
      <c r="Z209">
        <v>-30.38323</v>
      </c>
      <c r="AA209">
        <v>-86.88013</v>
      </c>
      <c r="AB209">
        <v>-28.17661</v>
      </c>
      <c r="AC209">
        <v>176.1601</v>
      </c>
      <c r="AD209">
        <v>39.3023</v>
      </c>
      <c r="AE209">
        <v>38</v>
      </c>
      <c r="AF209">
        <v>24</v>
      </c>
      <c r="AG209">
        <v>180</v>
      </c>
      <c r="AH209" t="s">
        <v>299</v>
      </c>
      <c r="AI209" t="s">
        <v>764</v>
      </c>
      <c r="AJ209">
        <v>5.83613425213889</v>
      </c>
      <c r="AK209" t="b">
        <v>1</v>
      </c>
    </row>
    <row r="210" spans="1:13">
      <c r="A210" s="26">
        <v>45482.2499189815</v>
      </c>
      <c r="B210">
        <v>0</v>
      </c>
      <c r="C210">
        <v>0</v>
      </c>
      <c r="D210" t="s">
        <v>479</v>
      </c>
      <c r="E210" s="21">
        <v>53</v>
      </c>
      <c r="F210" s="32">
        <v>45482.2497685185</v>
      </c>
      <c r="G210" t="s">
        <v>480</v>
      </c>
      <c r="H210">
        <v>3.926371</v>
      </c>
      <c r="I210">
        <v>-0.2415619</v>
      </c>
      <c r="J210">
        <v>180</v>
      </c>
      <c r="K210" t="s">
        <v>299</v>
      </c>
      <c r="L210" t="s">
        <v>765</v>
      </c>
      <c r="M210">
        <v>5.67232555734121</v>
      </c>
    </row>
    <row r="211" spans="1:37">
      <c r="A211" s="26">
        <v>45482.2499189815</v>
      </c>
      <c r="B211">
        <v>0</v>
      </c>
      <c r="C211">
        <v>0</v>
      </c>
      <c r="D211" t="s">
        <v>297</v>
      </c>
      <c r="E211" s="21">
        <v>53</v>
      </c>
      <c r="F211" s="32">
        <v>45482.2497685185</v>
      </c>
      <c r="G211" t="s">
        <v>298</v>
      </c>
      <c r="H211">
        <v>3.926371</v>
      </c>
      <c r="I211">
        <v>3.926371</v>
      </c>
      <c r="J211">
        <v>-0.2415619</v>
      </c>
      <c r="K211">
        <v>278.25</v>
      </c>
      <c r="L211">
        <v>311.0157</v>
      </c>
      <c r="M211">
        <v>343.5625</v>
      </c>
      <c r="N211">
        <v>47296</v>
      </c>
      <c r="O211">
        <v>-1</v>
      </c>
      <c r="P211">
        <v>136963</v>
      </c>
      <c r="Q211">
        <v>48000</v>
      </c>
      <c r="R211">
        <v>1</v>
      </c>
      <c r="S211">
        <v>0.3736018</v>
      </c>
      <c r="T211">
        <v>-30.687</v>
      </c>
      <c r="U211">
        <v>-79.95227</v>
      </c>
      <c r="V211">
        <v>-27.93505</v>
      </c>
      <c r="W211">
        <v>292.0995</v>
      </c>
      <c r="X211">
        <v>39.00145</v>
      </c>
      <c r="Y211">
        <v>0.3928571</v>
      </c>
      <c r="Z211">
        <v>-30.38323</v>
      </c>
      <c r="AA211">
        <v>-86.88013</v>
      </c>
      <c r="AB211">
        <v>-28.17661</v>
      </c>
      <c r="AC211">
        <v>292.3184</v>
      </c>
      <c r="AD211">
        <v>39.3023</v>
      </c>
      <c r="AE211">
        <v>38</v>
      </c>
      <c r="AF211">
        <v>24</v>
      </c>
      <c r="AG211">
        <v>180</v>
      </c>
      <c r="AH211" t="s">
        <v>299</v>
      </c>
      <c r="AI211" t="s">
        <v>765</v>
      </c>
      <c r="AJ211">
        <v>5.67232555734121</v>
      </c>
      <c r="AK211" t="b">
        <v>1</v>
      </c>
    </row>
    <row r="212" spans="1:13">
      <c r="A212" s="26">
        <v>45482.2500347222</v>
      </c>
      <c r="B212">
        <v>0</v>
      </c>
      <c r="C212">
        <v>0</v>
      </c>
      <c r="D212" t="s">
        <v>479</v>
      </c>
      <c r="E212" s="21">
        <v>53</v>
      </c>
      <c r="F212" s="32">
        <v>45482.2498842593</v>
      </c>
      <c r="G212" t="s">
        <v>298</v>
      </c>
      <c r="H212">
        <v>3.857041</v>
      </c>
      <c r="I212">
        <v>-0.3943577</v>
      </c>
      <c r="J212">
        <v>180</v>
      </c>
      <c r="K212" t="s">
        <v>299</v>
      </c>
      <c r="L212" t="s">
        <v>766</v>
      </c>
      <c r="M212">
        <v>6.23616056674975</v>
      </c>
    </row>
    <row r="213" spans="1:37">
      <c r="A213" s="26">
        <v>45482.2500347222</v>
      </c>
      <c r="B213">
        <v>0</v>
      </c>
      <c r="C213">
        <v>0</v>
      </c>
      <c r="D213" t="s">
        <v>297</v>
      </c>
      <c r="E213" s="21">
        <v>53</v>
      </c>
      <c r="F213" s="32">
        <v>45482.2498842593</v>
      </c>
      <c r="G213" t="s">
        <v>298</v>
      </c>
      <c r="H213">
        <v>3.857041</v>
      </c>
      <c r="I213">
        <v>3.857041</v>
      </c>
      <c r="J213">
        <v>-0.3943577</v>
      </c>
      <c r="K213">
        <v>290.1875</v>
      </c>
      <c r="L213">
        <v>305.2593</v>
      </c>
      <c r="M213">
        <v>318.7083</v>
      </c>
      <c r="N213">
        <v>48245.8</v>
      </c>
      <c r="O213">
        <v>-1</v>
      </c>
      <c r="P213">
        <v>136963</v>
      </c>
      <c r="Q213">
        <v>48000</v>
      </c>
      <c r="R213">
        <v>1</v>
      </c>
      <c r="S213">
        <v>0.3668904</v>
      </c>
      <c r="T213">
        <v>-30.58903</v>
      </c>
      <c r="U213">
        <v>-80.7363</v>
      </c>
      <c r="V213">
        <v>-27.78226</v>
      </c>
      <c r="W213">
        <v>178.7253</v>
      </c>
      <c r="X213">
        <v>39.16172</v>
      </c>
      <c r="Y213">
        <v>0.3928571</v>
      </c>
      <c r="Z213">
        <v>-30.38323</v>
      </c>
      <c r="AA213">
        <v>-86.88013</v>
      </c>
      <c r="AB213">
        <v>-28.17661</v>
      </c>
      <c r="AC213">
        <v>179.0296</v>
      </c>
      <c r="AD213">
        <v>39.3023</v>
      </c>
      <c r="AE213">
        <v>38</v>
      </c>
      <c r="AF213">
        <v>24</v>
      </c>
      <c r="AG213">
        <v>180</v>
      </c>
      <c r="AH213" t="s">
        <v>299</v>
      </c>
      <c r="AI213" t="s">
        <v>766</v>
      </c>
      <c r="AJ213">
        <v>6.23616056674975</v>
      </c>
      <c r="AK213" t="b">
        <v>1</v>
      </c>
    </row>
    <row r="214" spans="1:13">
      <c r="A214" s="26">
        <v>45482.2501388889</v>
      </c>
      <c r="B214">
        <v>0</v>
      </c>
      <c r="C214">
        <v>0</v>
      </c>
      <c r="D214" t="s">
        <v>479</v>
      </c>
      <c r="E214" s="21">
        <v>54</v>
      </c>
      <c r="F214" s="32">
        <v>45482.25</v>
      </c>
      <c r="G214" t="s">
        <v>480</v>
      </c>
      <c r="H214">
        <v>3.622982</v>
      </c>
      <c r="I214">
        <v>-0.08193207</v>
      </c>
      <c r="J214">
        <v>180</v>
      </c>
      <c r="K214" t="s">
        <v>299</v>
      </c>
      <c r="L214" t="s">
        <v>767</v>
      </c>
      <c r="M214">
        <v>6.61354421304244</v>
      </c>
    </row>
    <row r="215" spans="1:37">
      <c r="A215" s="26">
        <v>45482.2501388889</v>
      </c>
      <c r="B215">
        <v>0</v>
      </c>
      <c r="C215">
        <v>0</v>
      </c>
      <c r="D215" t="s">
        <v>297</v>
      </c>
      <c r="E215" s="21">
        <v>54</v>
      </c>
      <c r="F215" s="32">
        <v>45482.25</v>
      </c>
      <c r="G215" t="s">
        <v>298</v>
      </c>
      <c r="H215">
        <v>3.622982</v>
      </c>
      <c r="I215">
        <v>3.622982</v>
      </c>
      <c r="J215">
        <v>-0.08193207</v>
      </c>
      <c r="K215">
        <v>312.1667</v>
      </c>
      <c r="L215">
        <v>326.026</v>
      </c>
      <c r="M215">
        <v>337.7083</v>
      </c>
      <c r="N215">
        <v>47776.67</v>
      </c>
      <c r="O215">
        <v>-1</v>
      </c>
      <c r="P215">
        <v>136963</v>
      </c>
      <c r="Q215">
        <v>48000</v>
      </c>
      <c r="R215">
        <v>0</v>
      </c>
      <c r="S215">
        <v>0.3736018</v>
      </c>
      <c r="T215">
        <v>-30.81721</v>
      </c>
      <c r="U215">
        <v>-80.61263</v>
      </c>
      <c r="V215">
        <v>-28.09468</v>
      </c>
      <c r="W215">
        <v>291.57</v>
      </c>
      <c r="X215">
        <v>38.84318</v>
      </c>
      <c r="Y215">
        <v>0.3928571</v>
      </c>
      <c r="Z215">
        <v>-30.38323</v>
      </c>
      <c r="AA215">
        <v>-86.88013</v>
      </c>
      <c r="AB215">
        <v>-28.17661</v>
      </c>
      <c r="AC215">
        <v>179.1601</v>
      </c>
      <c r="AD215">
        <v>39.3023</v>
      </c>
      <c r="AE215">
        <v>38</v>
      </c>
      <c r="AF215">
        <v>24</v>
      </c>
      <c r="AG215">
        <v>180</v>
      </c>
      <c r="AH215" t="s">
        <v>299</v>
      </c>
      <c r="AI215" t="s">
        <v>767</v>
      </c>
      <c r="AJ215">
        <v>6.61354421304244</v>
      </c>
      <c r="AK215" t="b">
        <v>1</v>
      </c>
    </row>
    <row r="216" spans="1:13">
      <c r="A216" s="26">
        <v>45482.2502662037</v>
      </c>
      <c r="B216">
        <v>0</v>
      </c>
      <c r="C216">
        <v>0</v>
      </c>
      <c r="D216" t="s">
        <v>479</v>
      </c>
      <c r="E216" s="21">
        <v>54</v>
      </c>
      <c r="F216" s="32">
        <v>45482.2501157407</v>
      </c>
      <c r="G216" t="s">
        <v>298</v>
      </c>
      <c r="H216">
        <v>3.931047</v>
      </c>
      <c r="I216">
        <v>-0.2500935</v>
      </c>
      <c r="J216">
        <v>180</v>
      </c>
      <c r="K216" t="s">
        <v>299</v>
      </c>
      <c r="L216" t="s">
        <v>768</v>
      </c>
      <c r="M216">
        <v>5.52094245954408</v>
      </c>
    </row>
    <row r="217" spans="1:37">
      <c r="A217" s="26">
        <v>45482.2502662037</v>
      </c>
      <c r="B217">
        <v>0</v>
      </c>
      <c r="C217">
        <v>0</v>
      </c>
      <c r="D217" t="s">
        <v>297</v>
      </c>
      <c r="E217" s="21">
        <v>54</v>
      </c>
      <c r="F217" s="32">
        <v>45482.2501157407</v>
      </c>
      <c r="G217" t="s">
        <v>298</v>
      </c>
      <c r="H217">
        <v>3.931047</v>
      </c>
      <c r="I217">
        <v>3.931047</v>
      </c>
      <c r="J217">
        <v>-0.2500935</v>
      </c>
      <c r="K217">
        <v>257.7708</v>
      </c>
      <c r="L217">
        <v>275.3619</v>
      </c>
      <c r="M217">
        <v>322.9167</v>
      </c>
      <c r="N217">
        <v>47531.68</v>
      </c>
      <c r="O217">
        <v>-1</v>
      </c>
      <c r="P217">
        <v>136963</v>
      </c>
      <c r="Q217">
        <v>48000</v>
      </c>
      <c r="R217">
        <v>1</v>
      </c>
      <c r="S217">
        <v>0.3780761</v>
      </c>
      <c r="T217">
        <v>-30.60266</v>
      </c>
      <c r="U217">
        <v>-80.46075</v>
      </c>
      <c r="V217">
        <v>-27.92652</v>
      </c>
      <c r="W217">
        <v>291.7267</v>
      </c>
      <c r="X217">
        <v>39.20357</v>
      </c>
      <c r="Y217">
        <v>0.3928571</v>
      </c>
      <c r="Z217">
        <v>-30.38323</v>
      </c>
      <c r="AA217">
        <v>-86.88013</v>
      </c>
      <c r="AB217">
        <v>-28.17661</v>
      </c>
      <c r="AC217">
        <v>292.0281</v>
      </c>
      <c r="AD217">
        <v>39.3023</v>
      </c>
      <c r="AE217">
        <v>38</v>
      </c>
      <c r="AF217">
        <v>24</v>
      </c>
      <c r="AG217">
        <v>180</v>
      </c>
      <c r="AH217" t="s">
        <v>299</v>
      </c>
      <c r="AI217" t="s">
        <v>768</v>
      </c>
      <c r="AJ217">
        <v>5.52094245954408</v>
      </c>
      <c r="AK217" t="b">
        <v>1</v>
      </c>
    </row>
    <row r="218" spans="1:13">
      <c r="A218" s="26">
        <v>45482.2503819444</v>
      </c>
      <c r="B218">
        <v>0</v>
      </c>
      <c r="C218">
        <v>0</v>
      </c>
      <c r="D218" t="s">
        <v>479</v>
      </c>
      <c r="E218" s="21">
        <v>55</v>
      </c>
      <c r="F218" s="32">
        <v>45482.2502314815</v>
      </c>
      <c r="G218" t="s">
        <v>480</v>
      </c>
      <c r="H218">
        <v>3.894901</v>
      </c>
      <c r="I218">
        <v>-0.349699</v>
      </c>
      <c r="J218">
        <v>180</v>
      </c>
      <c r="K218" t="s">
        <v>299</v>
      </c>
      <c r="L218" t="s">
        <v>769</v>
      </c>
      <c r="M218">
        <v>5.71975201964684</v>
      </c>
    </row>
    <row r="219" spans="1:37">
      <c r="A219" s="26">
        <v>45482.2503819444</v>
      </c>
      <c r="B219">
        <v>0</v>
      </c>
      <c r="C219">
        <v>0</v>
      </c>
      <c r="D219" t="s">
        <v>297</v>
      </c>
      <c r="E219" s="21">
        <v>55</v>
      </c>
      <c r="F219" s="32">
        <v>45482.2502314815</v>
      </c>
      <c r="G219" t="s">
        <v>298</v>
      </c>
      <c r="H219">
        <v>3.894901</v>
      </c>
      <c r="I219">
        <v>3.894901</v>
      </c>
      <c r="J219">
        <v>-0.349699</v>
      </c>
      <c r="K219">
        <v>333.9375</v>
      </c>
      <c r="L219">
        <v>337.6555</v>
      </c>
      <c r="M219">
        <v>342.5</v>
      </c>
      <c r="N219">
        <v>48000</v>
      </c>
      <c r="O219">
        <v>-1</v>
      </c>
      <c r="P219">
        <v>136963</v>
      </c>
      <c r="Q219">
        <v>48000</v>
      </c>
      <c r="R219">
        <v>0</v>
      </c>
      <c r="S219">
        <v>0.367713</v>
      </c>
      <c r="T219">
        <v>-30.64156</v>
      </c>
      <c r="U219">
        <v>-80.43324</v>
      </c>
      <c r="V219">
        <v>-27.82692</v>
      </c>
      <c r="W219">
        <v>177.1649</v>
      </c>
      <c r="X219">
        <v>39.26563</v>
      </c>
      <c r="Y219">
        <v>0.3928571</v>
      </c>
      <c r="Z219">
        <v>-30.38323</v>
      </c>
      <c r="AA219">
        <v>-86.88013</v>
      </c>
      <c r="AB219">
        <v>-28.17661</v>
      </c>
      <c r="AC219">
        <v>176.4401</v>
      </c>
      <c r="AD219">
        <v>39.3023</v>
      </c>
      <c r="AE219">
        <v>38</v>
      </c>
      <c r="AF219">
        <v>24</v>
      </c>
      <c r="AG219">
        <v>180</v>
      </c>
      <c r="AH219" t="s">
        <v>299</v>
      </c>
      <c r="AI219" t="s">
        <v>769</v>
      </c>
      <c r="AJ219">
        <v>5.71975201964684</v>
      </c>
      <c r="AK219" t="b">
        <v>1</v>
      </c>
    </row>
    <row r="220" spans="1:13">
      <c r="A220" s="26">
        <v>45482.2504861111</v>
      </c>
      <c r="B220">
        <v>0</v>
      </c>
      <c r="C220">
        <v>0</v>
      </c>
      <c r="D220" t="s">
        <v>479</v>
      </c>
      <c r="E220" s="21">
        <v>55</v>
      </c>
      <c r="F220" s="32">
        <v>45482.2503472222</v>
      </c>
      <c r="G220" t="s">
        <v>298</v>
      </c>
      <c r="H220">
        <v>4.079135</v>
      </c>
      <c r="I220">
        <v>-0.3048878</v>
      </c>
      <c r="J220">
        <v>180</v>
      </c>
      <c r="K220" t="s">
        <v>299</v>
      </c>
      <c r="L220" t="s">
        <v>770</v>
      </c>
      <c r="M220">
        <v>6.31406219968427</v>
      </c>
    </row>
    <row r="221" spans="1:37">
      <c r="A221" s="26">
        <v>45482.2504861111</v>
      </c>
      <c r="B221">
        <v>0</v>
      </c>
      <c r="C221">
        <v>0</v>
      </c>
      <c r="D221" t="s">
        <v>297</v>
      </c>
      <c r="E221" s="21">
        <v>55</v>
      </c>
      <c r="F221" s="32">
        <v>45482.2503472222</v>
      </c>
      <c r="G221" t="s">
        <v>298</v>
      </c>
      <c r="H221">
        <v>4.079135</v>
      </c>
      <c r="I221">
        <v>4.079135</v>
      </c>
      <c r="J221">
        <v>-0.3048878</v>
      </c>
      <c r="K221">
        <v>256</v>
      </c>
      <c r="L221">
        <v>269.345</v>
      </c>
      <c r="M221">
        <v>283.5</v>
      </c>
      <c r="N221">
        <v>47778.04</v>
      </c>
      <c r="O221">
        <v>-1</v>
      </c>
      <c r="P221">
        <v>136963</v>
      </c>
      <c r="Q221">
        <v>48000</v>
      </c>
      <c r="R221">
        <v>0</v>
      </c>
      <c r="S221">
        <v>0.3736018</v>
      </c>
      <c r="T221">
        <v>-30.61874</v>
      </c>
      <c r="U221">
        <v>-80.14401</v>
      </c>
      <c r="V221">
        <v>-27.87173</v>
      </c>
      <c r="W221">
        <v>291.2246</v>
      </c>
      <c r="X221">
        <v>39.12613</v>
      </c>
      <c r="Y221">
        <v>0.3928571</v>
      </c>
      <c r="Z221">
        <v>-30.38323</v>
      </c>
      <c r="AA221">
        <v>-86.88013</v>
      </c>
      <c r="AB221">
        <v>-28.17661</v>
      </c>
      <c r="AC221">
        <v>177.3982</v>
      </c>
      <c r="AD221">
        <v>39.3023</v>
      </c>
      <c r="AE221">
        <v>38</v>
      </c>
      <c r="AF221">
        <v>24</v>
      </c>
      <c r="AG221">
        <v>180</v>
      </c>
      <c r="AH221" t="s">
        <v>299</v>
      </c>
      <c r="AI221" t="s">
        <v>770</v>
      </c>
      <c r="AJ221">
        <v>6.31406219968427</v>
      </c>
      <c r="AK221" t="b">
        <v>1</v>
      </c>
    </row>
    <row r="222" spans="1:13">
      <c r="A222" s="26">
        <v>45482.2506018519</v>
      </c>
      <c r="B222">
        <v>0</v>
      </c>
      <c r="C222">
        <v>0</v>
      </c>
      <c r="D222" t="s">
        <v>479</v>
      </c>
      <c r="E222" s="21">
        <v>56</v>
      </c>
      <c r="F222" s="32">
        <v>45482.250462963</v>
      </c>
      <c r="G222" t="s">
        <v>480</v>
      </c>
      <c r="H222">
        <v>3.852785</v>
      </c>
      <c r="I222">
        <v>-0.31744</v>
      </c>
      <c r="J222">
        <v>180</v>
      </c>
      <c r="K222" t="s">
        <v>299</v>
      </c>
      <c r="L222" t="s">
        <v>771</v>
      </c>
      <c r="M222">
        <v>5.72030363822038</v>
      </c>
    </row>
    <row r="223" spans="1:37">
      <c r="A223" s="26">
        <v>45482.2506018519</v>
      </c>
      <c r="B223">
        <v>0</v>
      </c>
      <c r="C223">
        <v>0</v>
      </c>
      <c r="D223" t="s">
        <v>297</v>
      </c>
      <c r="E223" s="21">
        <v>56</v>
      </c>
      <c r="F223" s="32">
        <v>45482.250462963</v>
      </c>
      <c r="G223" t="s">
        <v>298</v>
      </c>
      <c r="H223">
        <v>3.852785</v>
      </c>
      <c r="I223">
        <v>3.852785</v>
      </c>
      <c r="J223">
        <v>-0.31744</v>
      </c>
      <c r="K223">
        <v>266.6667</v>
      </c>
      <c r="L223">
        <v>282.3916</v>
      </c>
      <c r="M223">
        <v>295.0833</v>
      </c>
      <c r="N223">
        <v>48248.25</v>
      </c>
      <c r="O223">
        <v>-1</v>
      </c>
      <c r="P223">
        <v>136963</v>
      </c>
      <c r="Q223">
        <v>48000</v>
      </c>
      <c r="R223">
        <v>1</v>
      </c>
      <c r="S223">
        <v>0.3668904</v>
      </c>
      <c r="T223">
        <v>-30.65793</v>
      </c>
      <c r="U223">
        <v>-80.56805</v>
      </c>
      <c r="V223">
        <v>-27.85917</v>
      </c>
      <c r="W223">
        <v>176.7755</v>
      </c>
      <c r="X223">
        <v>38.73146</v>
      </c>
      <c r="Y223">
        <v>0.3928571</v>
      </c>
      <c r="Z223">
        <v>-30.38323</v>
      </c>
      <c r="AA223">
        <v>-86.88013</v>
      </c>
      <c r="AB223">
        <v>-28.17661</v>
      </c>
      <c r="AC223">
        <v>176.3082</v>
      </c>
      <c r="AD223">
        <v>39.3023</v>
      </c>
      <c r="AE223">
        <v>38</v>
      </c>
      <c r="AF223">
        <v>24</v>
      </c>
      <c r="AG223">
        <v>180</v>
      </c>
      <c r="AH223" t="s">
        <v>299</v>
      </c>
      <c r="AI223" t="s">
        <v>771</v>
      </c>
      <c r="AJ223">
        <v>5.72030363822038</v>
      </c>
      <c r="AK223" t="b">
        <v>1</v>
      </c>
    </row>
    <row r="224" spans="1:13">
      <c r="A224" s="26">
        <v>45482.2507175926</v>
      </c>
      <c r="B224">
        <v>0</v>
      </c>
      <c r="C224">
        <v>0</v>
      </c>
      <c r="D224" t="s">
        <v>479</v>
      </c>
      <c r="E224" s="21">
        <v>56</v>
      </c>
      <c r="F224" s="32">
        <v>45482.2505787037</v>
      </c>
      <c r="G224" t="s">
        <v>298</v>
      </c>
      <c r="H224">
        <v>4.036678</v>
      </c>
      <c r="I224">
        <v>-0.3206196</v>
      </c>
      <c r="J224">
        <v>180</v>
      </c>
      <c r="K224" t="s">
        <v>299</v>
      </c>
      <c r="L224" t="s">
        <v>772</v>
      </c>
      <c r="M224">
        <v>5.83562845455609</v>
      </c>
    </row>
    <row r="225" spans="1:37">
      <c r="A225" s="26">
        <v>45482.2507175926</v>
      </c>
      <c r="B225">
        <v>0</v>
      </c>
      <c r="C225">
        <v>0</v>
      </c>
      <c r="D225" t="s">
        <v>297</v>
      </c>
      <c r="E225" s="21">
        <v>56</v>
      </c>
      <c r="F225" s="32">
        <v>45482.2505787037</v>
      </c>
      <c r="G225" t="s">
        <v>298</v>
      </c>
      <c r="H225">
        <v>4.036678</v>
      </c>
      <c r="I225">
        <v>4.036678</v>
      </c>
      <c r="J225">
        <v>-0.3206196</v>
      </c>
      <c r="K225">
        <v>255.4375</v>
      </c>
      <c r="L225">
        <v>260.5739</v>
      </c>
      <c r="M225">
        <v>263.6458</v>
      </c>
      <c r="N225">
        <v>48000</v>
      </c>
      <c r="O225">
        <v>-1</v>
      </c>
      <c r="P225">
        <v>136963</v>
      </c>
      <c r="Q225">
        <v>48000</v>
      </c>
      <c r="R225">
        <v>0</v>
      </c>
      <c r="S225">
        <v>0.3736018</v>
      </c>
      <c r="T225">
        <v>-30.59582</v>
      </c>
      <c r="U225">
        <v>-79.91846</v>
      </c>
      <c r="V225">
        <v>-27.856</v>
      </c>
      <c r="W225">
        <v>176.9601</v>
      </c>
      <c r="X225">
        <v>38.96791</v>
      </c>
      <c r="Y225">
        <v>0.3928571</v>
      </c>
      <c r="Z225">
        <v>-30.38323</v>
      </c>
      <c r="AA225">
        <v>-86.88013</v>
      </c>
      <c r="AB225">
        <v>-28.17661</v>
      </c>
      <c r="AC225">
        <v>176.1201</v>
      </c>
      <c r="AD225">
        <v>39.3023</v>
      </c>
      <c r="AE225">
        <v>38</v>
      </c>
      <c r="AF225">
        <v>24</v>
      </c>
      <c r="AG225">
        <v>180</v>
      </c>
      <c r="AH225" t="s">
        <v>299</v>
      </c>
      <c r="AI225" t="s">
        <v>772</v>
      </c>
      <c r="AJ225">
        <v>5.83562845455609</v>
      </c>
      <c r="AK225" t="b">
        <v>1</v>
      </c>
    </row>
    <row r="226" spans="1:13">
      <c r="A226" s="26">
        <v>45482.2508333333</v>
      </c>
      <c r="B226">
        <v>0</v>
      </c>
      <c r="C226">
        <v>0</v>
      </c>
      <c r="D226" t="s">
        <v>479</v>
      </c>
      <c r="E226" s="21">
        <v>57</v>
      </c>
      <c r="F226" s="32">
        <v>45482.2506944444</v>
      </c>
      <c r="G226" t="s">
        <v>480</v>
      </c>
      <c r="H226">
        <v>4.08206</v>
      </c>
      <c r="I226">
        <v>-0.251297</v>
      </c>
      <c r="J226">
        <v>180</v>
      </c>
      <c r="K226" t="s">
        <v>299</v>
      </c>
      <c r="L226" t="s">
        <v>773</v>
      </c>
      <c r="M226">
        <v>5.97455671219777</v>
      </c>
    </row>
    <row r="227" spans="1:37">
      <c r="A227" s="26">
        <v>45482.2508333333</v>
      </c>
      <c r="B227">
        <v>0</v>
      </c>
      <c r="C227">
        <v>0</v>
      </c>
      <c r="D227" t="s">
        <v>297</v>
      </c>
      <c r="E227" s="21">
        <v>57</v>
      </c>
      <c r="F227" s="32">
        <v>45482.2506944444</v>
      </c>
      <c r="G227" t="s">
        <v>298</v>
      </c>
      <c r="H227">
        <v>4.08206</v>
      </c>
      <c r="I227">
        <v>4.08206</v>
      </c>
      <c r="J227">
        <v>-0.251297</v>
      </c>
      <c r="K227">
        <v>273.75</v>
      </c>
      <c r="L227">
        <v>277.882</v>
      </c>
      <c r="M227">
        <v>281.3125</v>
      </c>
      <c r="N227">
        <v>48000</v>
      </c>
      <c r="O227">
        <v>-1</v>
      </c>
      <c r="P227">
        <v>136963</v>
      </c>
      <c r="Q227">
        <v>48000</v>
      </c>
      <c r="R227">
        <v>0</v>
      </c>
      <c r="S227">
        <v>0.3736018</v>
      </c>
      <c r="T227">
        <v>-30.67704</v>
      </c>
      <c r="U227">
        <v>-80.00906</v>
      </c>
      <c r="V227">
        <v>-27.92532</v>
      </c>
      <c r="W227">
        <v>179.4218</v>
      </c>
      <c r="X227">
        <v>39.23236</v>
      </c>
      <c r="Y227">
        <v>0.3928571</v>
      </c>
      <c r="Z227">
        <v>-30.38323</v>
      </c>
      <c r="AA227">
        <v>-86.88013</v>
      </c>
      <c r="AB227">
        <v>-28.17661</v>
      </c>
      <c r="AC227">
        <v>179.1674</v>
      </c>
      <c r="AD227">
        <v>39.3023</v>
      </c>
      <c r="AE227">
        <v>38</v>
      </c>
      <c r="AF227">
        <v>24</v>
      </c>
      <c r="AG227">
        <v>180</v>
      </c>
      <c r="AH227" t="s">
        <v>299</v>
      </c>
      <c r="AI227" t="s">
        <v>773</v>
      </c>
      <c r="AJ227">
        <v>5.97455671219777</v>
      </c>
      <c r="AK227" t="b">
        <v>1</v>
      </c>
    </row>
    <row r="228" spans="1:13">
      <c r="A228" s="26">
        <v>45482.2509606481</v>
      </c>
      <c r="B228">
        <v>0</v>
      </c>
      <c r="C228">
        <v>0</v>
      </c>
      <c r="D228" t="s">
        <v>479</v>
      </c>
      <c r="E228" s="21">
        <v>57</v>
      </c>
      <c r="F228" s="32">
        <v>45482.2508101852</v>
      </c>
      <c r="G228" t="s">
        <v>298</v>
      </c>
      <c r="H228">
        <v>3.839523</v>
      </c>
      <c r="I228">
        <v>-0.3015823</v>
      </c>
      <c r="J228">
        <v>180</v>
      </c>
      <c r="K228" t="s">
        <v>299</v>
      </c>
      <c r="L228" t="s">
        <v>774</v>
      </c>
      <c r="M228">
        <v>5.75317480343938</v>
      </c>
    </row>
    <row r="229" spans="1:37">
      <c r="A229" s="26">
        <v>45482.2509606481</v>
      </c>
      <c r="B229">
        <v>0</v>
      </c>
      <c r="C229">
        <v>0</v>
      </c>
      <c r="D229" t="s">
        <v>297</v>
      </c>
      <c r="E229" s="21">
        <v>57</v>
      </c>
      <c r="F229" s="32">
        <v>45482.2508101852</v>
      </c>
      <c r="G229" t="s">
        <v>298</v>
      </c>
      <c r="H229">
        <v>3.839523</v>
      </c>
      <c r="I229">
        <v>3.839523</v>
      </c>
      <c r="J229">
        <v>-0.3015823</v>
      </c>
      <c r="K229">
        <v>250.1667</v>
      </c>
      <c r="L229">
        <v>283.4423</v>
      </c>
      <c r="M229">
        <v>319.6042</v>
      </c>
      <c r="N229">
        <v>48731.04</v>
      </c>
      <c r="O229">
        <v>-1</v>
      </c>
      <c r="P229">
        <v>136963</v>
      </c>
      <c r="Q229">
        <v>48000</v>
      </c>
      <c r="R229">
        <v>1</v>
      </c>
      <c r="S229">
        <v>0.3691275</v>
      </c>
      <c r="T229">
        <v>-30.65314</v>
      </c>
      <c r="U229">
        <v>-80.54776</v>
      </c>
      <c r="V229">
        <v>-27.87503</v>
      </c>
      <c r="W229">
        <v>291.5934</v>
      </c>
      <c r="X229">
        <v>39.20552</v>
      </c>
      <c r="Y229">
        <v>0.3928571</v>
      </c>
      <c r="Z229">
        <v>-30.38323</v>
      </c>
      <c r="AA229">
        <v>-86.88013</v>
      </c>
      <c r="AB229">
        <v>-28.17661</v>
      </c>
      <c r="AC229">
        <v>291.8601</v>
      </c>
      <c r="AD229">
        <v>39.3023</v>
      </c>
      <c r="AE229">
        <v>38</v>
      </c>
      <c r="AF229">
        <v>24</v>
      </c>
      <c r="AG229">
        <v>180</v>
      </c>
      <c r="AH229" t="s">
        <v>299</v>
      </c>
      <c r="AI229" t="s">
        <v>774</v>
      </c>
      <c r="AJ229">
        <v>5.75317480343938</v>
      </c>
      <c r="AK229" t="b">
        <v>1</v>
      </c>
    </row>
    <row r="230" spans="1:13">
      <c r="A230" s="26">
        <v>45482.2510648148</v>
      </c>
      <c r="B230">
        <v>0</v>
      </c>
      <c r="C230">
        <v>0</v>
      </c>
      <c r="D230" t="s">
        <v>479</v>
      </c>
      <c r="E230" s="21">
        <v>58</v>
      </c>
      <c r="F230" s="32">
        <v>45482.2509259259</v>
      </c>
      <c r="G230" t="s">
        <v>480</v>
      </c>
      <c r="H230">
        <v>3.894869</v>
      </c>
      <c r="I230">
        <v>-0.3178215</v>
      </c>
      <c r="J230">
        <v>180</v>
      </c>
      <c r="K230" t="s">
        <v>299</v>
      </c>
      <c r="L230" t="s">
        <v>775</v>
      </c>
      <c r="M230">
        <v>5.73550900236892</v>
      </c>
    </row>
    <row r="231" spans="1:37">
      <c r="A231" s="26">
        <v>45482.2510648148</v>
      </c>
      <c r="B231">
        <v>0</v>
      </c>
      <c r="C231">
        <v>0</v>
      </c>
      <c r="D231" t="s">
        <v>297</v>
      </c>
      <c r="E231" s="21">
        <v>58</v>
      </c>
      <c r="F231" s="32">
        <v>45482.2509259259</v>
      </c>
      <c r="G231" t="s">
        <v>298</v>
      </c>
      <c r="H231">
        <v>3.894869</v>
      </c>
      <c r="I231">
        <v>3.894869</v>
      </c>
      <c r="J231">
        <v>-0.3178215</v>
      </c>
      <c r="K231">
        <v>329.4583</v>
      </c>
      <c r="L231">
        <v>334.618</v>
      </c>
      <c r="M231">
        <v>338.9375</v>
      </c>
      <c r="N231">
        <v>48000</v>
      </c>
      <c r="O231">
        <v>-1</v>
      </c>
      <c r="P231">
        <v>136963</v>
      </c>
      <c r="Q231">
        <v>48000</v>
      </c>
      <c r="R231">
        <v>0</v>
      </c>
      <c r="S231">
        <v>0.3699552</v>
      </c>
      <c r="T231">
        <v>-30.62151</v>
      </c>
      <c r="U231">
        <v>-80.67323</v>
      </c>
      <c r="V231">
        <v>-27.85879</v>
      </c>
      <c r="W231">
        <v>180.0314</v>
      </c>
      <c r="X231">
        <v>39.1443</v>
      </c>
      <c r="Y231">
        <v>0.3928571</v>
      </c>
      <c r="Z231">
        <v>-30.38323</v>
      </c>
      <c r="AA231">
        <v>-86.88013</v>
      </c>
      <c r="AB231">
        <v>-28.17661</v>
      </c>
      <c r="AC231">
        <v>179.1985</v>
      </c>
      <c r="AD231">
        <v>39.3023</v>
      </c>
      <c r="AE231">
        <v>38</v>
      </c>
      <c r="AF231">
        <v>24</v>
      </c>
      <c r="AG231">
        <v>180</v>
      </c>
      <c r="AH231" t="s">
        <v>299</v>
      </c>
      <c r="AI231" t="s">
        <v>775</v>
      </c>
      <c r="AJ231">
        <v>5.73550900236892</v>
      </c>
      <c r="AK231" t="b">
        <v>1</v>
      </c>
    </row>
    <row r="232" spans="1:13">
      <c r="A232" s="26">
        <v>45482.2511805556</v>
      </c>
      <c r="B232">
        <v>0</v>
      </c>
      <c r="C232">
        <v>0</v>
      </c>
      <c r="D232" t="s">
        <v>479</v>
      </c>
      <c r="E232" s="21">
        <v>58</v>
      </c>
      <c r="F232" s="32">
        <v>45482.2510416667</v>
      </c>
      <c r="G232" t="s">
        <v>298</v>
      </c>
      <c r="H232">
        <v>3.994049</v>
      </c>
      <c r="I232">
        <v>-0.2877121</v>
      </c>
      <c r="J232">
        <v>180</v>
      </c>
      <c r="K232" t="s">
        <v>299</v>
      </c>
      <c r="L232" t="s">
        <v>776</v>
      </c>
      <c r="M232">
        <v>5.724469717478</v>
      </c>
    </row>
    <row r="233" spans="1:37">
      <c r="A233" s="26">
        <v>45482.2511805556</v>
      </c>
      <c r="B233">
        <v>0</v>
      </c>
      <c r="C233">
        <v>0</v>
      </c>
      <c r="D233" t="s">
        <v>297</v>
      </c>
      <c r="E233" s="21">
        <v>58</v>
      </c>
      <c r="F233" s="32">
        <v>45482.2510416667</v>
      </c>
      <c r="G233" t="s">
        <v>298</v>
      </c>
      <c r="H233">
        <v>3.994049</v>
      </c>
      <c r="I233">
        <v>3.994049</v>
      </c>
      <c r="J233">
        <v>-0.2877121</v>
      </c>
      <c r="K233">
        <v>317.6667</v>
      </c>
      <c r="L233">
        <v>322.6904</v>
      </c>
      <c r="M233">
        <v>327.75</v>
      </c>
      <c r="N233">
        <v>48000</v>
      </c>
      <c r="O233">
        <v>-1</v>
      </c>
      <c r="P233">
        <v>136963</v>
      </c>
      <c r="Q233">
        <v>48000</v>
      </c>
      <c r="R233">
        <v>0</v>
      </c>
      <c r="S233">
        <v>0.3736018</v>
      </c>
      <c r="T233">
        <v>-30.64131</v>
      </c>
      <c r="U233">
        <v>-80.37785</v>
      </c>
      <c r="V233">
        <v>-27.8889</v>
      </c>
      <c r="W233">
        <v>177.9862</v>
      </c>
      <c r="X233">
        <v>38.74448</v>
      </c>
      <c r="Y233">
        <v>0.3928571</v>
      </c>
      <c r="Z233">
        <v>-30.38323</v>
      </c>
      <c r="AA233">
        <v>-86.88013</v>
      </c>
      <c r="AB233">
        <v>-28.17661</v>
      </c>
      <c r="AC233">
        <v>179.1633</v>
      </c>
      <c r="AD233">
        <v>39.3023</v>
      </c>
      <c r="AE233">
        <v>38</v>
      </c>
      <c r="AF233">
        <v>24</v>
      </c>
      <c r="AG233">
        <v>180</v>
      </c>
      <c r="AH233" t="s">
        <v>299</v>
      </c>
      <c r="AI233" t="s">
        <v>776</v>
      </c>
      <c r="AJ233">
        <v>5.724469717478</v>
      </c>
      <c r="AK233" t="b">
        <v>1</v>
      </c>
    </row>
    <row r="234" spans="1:13">
      <c r="A234" s="26">
        <v>45482.2512962963</v>
      </c>
      <c r="B234">
        <v>0</v>
      </c>
      <c r="C234">
        <v>0</v>
      </c>
      <c r="D234" t="s">
        <v>479</v>
      </c>
      <c r="E234" s="21">
        <v>59</v>
      </c>
      <c r="F234" s="32">
        <v>45482.2511574074</v>
      </c>
      <c r="G234" t="s">
        <v>480</v>
      </c>
      <c r="H234">
        <v>4.007152</v>
      </c>
      <c r="I234">
        <v>-0.277544</v>
      </c>
      <c r="J234">
        <v>180</v>
      </c>
      <c r="K234" t="s">
        <v>299</v>
      </c>
      <c r="L234" t="s">
        <v>777</v>
      </c>
      <c r="M234">
        <v>5.3402868706417</v>
      </c>
    </row>
    <row r="235" spans="1:37">
      <c r="A235" s="26">
        <v>45482.2512962963</v>
      </c>
      <c r="B235">
        <v>0</v>
      </c>
      <c r="C235">
        <v>0</v>
      </c>
      <c r="D235" t="s">
        <v>297</v>
      </c>
      <c r="E235" s="21">
        <v>59</v>
      </c>
      <c r="F235" s="32">
        <v>45482.2511574074</v>
      </c>
      <c r="G235" t="s">
        <v>298</v>
      </c>
      <c r="H235">
        <v>4.007152</v>
      </c>
      <c r="I235">
        <v>4.007152</v>
      </c>
      <c r="J235">
        <v>-0.277544</v>
      </c>
      <c r="K235">
        <v>336.0625</v>
      </c>
      <c r="L235">
        <v>341.6979</v>
      </c>
      <c r="M235">
        <v>345.8542</v>
      </c>
      <c r="N235">
        <v>48000</v>
      </c>
      <c r="O235">
        <v>-1</v>
      </c>
      <c r="P235">
        <v>136963</v>
      </c>
      <c r="Q235">
        <v>48000</v>
      </c>
      <c r="R235">
        <v>0</v>
      </c>
      <c r="S235">
        <v>0.3736018</v>
      </c>
      <c r="T235">
        <v>-30.64643</v>
      </c>
      <c r="U235">
        <v>-80.37854</v>
      </c>
      <c r="V235">
        <v>-27.89907</v>
      </c>
      <c r="W235">
        <v>291.4458</v>
      </c>
      <c r="X235">
        <v>39.31156</v>
      </c>
      <c r="Y235">
        <v>0.3928571</v>
      </c>
      <c r="Z235">
        <v>-30.38323</v>
      </c>
      <c r="AA235">
        <v>-86.88013</v>
      </c>
      <c r="AB235">
        <v>-28.17661</v>
      </c>
      <c r="AC235">
        <v>291.1244</v>
      </c>
      <c r="AD235">
        <v>39.3023</v>
      </c>
      <c r="AE235">
        <v>38</v>
      </c>
      <c r="AF235">
        <v>24</v>
      </c>
      <c r="AG235">
        <v>180</v>
      </c>
      <c r="AH235" t="s">
        <v>299</v>
      </c>
      <c r="AI235" t="s">
        <v>777</v>
      </c>
      <c r="AJ235">
        <v>5.3402868706417</v>
      </c>
      <c r="AK235" t="b">
        <v>1</v>
      </c>
    </row>
    <row r="236" spans="1:13">
      <c r="A236" s="26">
        <v>45482.251412037</v>
      </c>
      <c r="B236">
        <v>0</v>
      </c>
      <c r="C236">
        <v>0</v>
      </c>
      <c r="D236" t="s">
        <v>479</v>
      </c>
      <c r="E236" s="21">
        <v>59</v>
      </c>
      <c r="F236" s="32">
        <v>45482.2512731481</v>
      </c>
      <c r="G236" t="s">
        <v>298</v>
      </c>
      <c r="H236">
        <v>3.794461</v>
      </c>
      <c r="I236">
        <v>-0.3341465</v>
      </c>
      <c r="J236">
        <v>180</v>
      </c>
      <c r="K236" t="s">
        <v>299</v>
      </c>
      <c r="L236" t="s">
        <v>778</v>
      </c>
      <c r="M236">
        <v>5.62402035243588</v>
      </c>
    </row>
    <row r="237" spans="1:37">
      <c r="A237" s="26">
        <v>45482.251412037</v>
      </c>
      <c r="B237">
        <v>0</v>
      </c>
      <c r="C237">
        <v>0</v>
      </c>
      <c r="D237" t="s">
        <v>297</v>
      </c>
      <c r="E237" s="21">
        <v>59</v>
      </c>
      <c r="F237" s="32">
        <v>45482.2512731481</v>
      </c>
      <c r="G237" t="s">
        <v>298</v>
      </c>
      <c r="H237">
        <v>3.794461</v>
      </c>
      <c r="I237">
        <v>3.794461</v>
      </c>
      <c r="J237">
        <v>-0.3341465</v>
      </c>
      <c r="K237">
        <v>317.0625</v>
      </c>
      <c r="L237">
        <v>321.43</v>
      </c>
      <c r="M237">
        <v>326.1458</v>
      </c>
      <c r="N237">
        <v>48000</v>
      </c>
      <c r="O237">
        <v>-1</v>
      </c>
      <c r="P237">
        <v>136963</v>
      </c>
      <c r="Q237">
        <v>48000</v>
      </c>
      <c r="R237">
        <v>0</v>
      </c>
      <c r="S237">
        <v>0.3691275</v>
      </c>
      <c r="T237">
        <v>-30.63452</v>
      </c>
      <c r="U237">
        <v>-79.9284</v>
      </c>
      <c r="V237">
        <v>-27.84247</v>
      </c>
      <c r="W237">
        <v>291.1837</v>
      </c>
      <c r="X237">
        <v>39.29006</v>
      </c>
      <c r="Y237">
        <v>0.3928571</v>
      </c>
      <c r="Z237">
        <v>-30.38323</v>
      </c>
      <c r="AA237">
        <v>-86.88013</v>
      </c>
      <c r="AB237">
        <v>-28.17661</v>
      </c>
      <c r="AC237">
        <v>179.0175</v>
      </c>
      <c r="AD237">
        <v>39.3023</v>
      </c>
      <c r="AE237">
        <v>38</v>
      </c>
      <c r="AF237">
        <v>24</v>
      </c>
      <c r="AG237">
        <v>180</v>
      </c>
      <c r="AH237" t="s">
        <v>299</v>
      </c>
      <c r="AI237" t="s">
        <v>778</v>
      </c>
      <c r="AJ237">
        <v>5.62402035243588</v>
      </c>
      <c r="AK237" t="b">
        <v>1</v>
      </c>
    </row>
    <row r="238" spans="1:13">
      <c r="A238" s="26">
        <v>45482.2515393519</v>
      </c>
      <c r="B238">
        <v>0</v>
      </c>
      <c r="C238">
        <v>0</v>
      </c>
      <c r="D238" t="s">
        <v>479</v>
      </c>
      <c r="E238" s="21">
        <v>60</v>
      </c>
      <c r="F238" s="32">
        <v>45482.2513888889</v>
      </c>
      <c r="G238" t="s">
        <v>480</v>
      </c>
      <c r="H238">
        <v>4.031851</v>
      </c>
      <c r="I238">
        <v>-0.2438469</v>
      </c>
      <c r="J238">
        <v>180</v>
      </c>
      <c r="K238" t="s">
        <v>299</v>
      </c>
      <c r="L238" t="s">
        <v>779</v>
      </c>
      <c r="M238">
        <v>5.81306340786508</v>
      </c>
    </row>
    <row r="239" spans="1:37">
      <c r="A239" s="26">
        <v>45482.2515393519</v>
      </c>
      <c r="B239">
        <v>0</v>
      </c>
      <c r="C239">
        <v>0</v>
      </c>
      <c r="D239" t="s">
        <v>297</v>
      </c>
      <c r="E239" s="21">
        <v>60</v>
      </c>
      <c r="F239" s="32">
        <v>45482.2513888889</v>
      </c>
      <c r="G239" t="s">
        <v>298</v>
      </c>
      <c r="H239">
        <v>4.031851</v>
      </c>
      <c r="I239">
        <v>4.031851</v>
      </c>
      <c r="J239">
        <v>-0.2438469</v>
      </c>
      <c r="K239">
        <v>276.3125</v>
      </c>
      <c r="L239">
        <v>309.6826</v>
      </c>
      <c r="M239">
        <v>344</v>
      </c>
      <c r="N239">
        <v>47294.92</v>
      </c>
      <c r="O239">
        <v>-1</v>
      </c>
      <c r="P239">
        <v>136963</v>
      </c>
      <c r="Q239">
        <v>48000</v>
      </c>
      <c r="R239">
        <v>1</v>
      </c>
      <c r="S239">
        <v>0.3713647</v>
      </c>
      <c r="T239">
        <v>-30.69415</v>
      </c>
      <c r="U239">
        <v>-80.08823</v>
      </c>
      <c r="V239">
        <v>-27.93277</v>
      </c>
      <c r="W239">
        <v>291.4069</v>
      </c>
      <c r="X239">
        <v>39.36754</v>
      </c>
      <c r="Y239">
        <v>0.3928571</v>
      </c>
      <c r="Z239">
        <v>-30.38323</v>
      </c>
      <c r="AA239">
        <v>-86.88013</v>
      </c>
      <c r="AB239">
        <v>-28.17661</v>
      </c>
      <c r="AC239">
        <v>178.7457</v>
      </c>
      <c r="AD239">
        <v>39.3023</v>
      </c>
      <c r="AE239">
        <v>38</v>
      </c>
      <c r="AF239">
        <v>24</v>
      </c>
      <c r="AG239">
        <v>180</v>
      </c>
      <c r="AH239" t="s">
        <v>299</v>
      </c>
      <c r="AI239" t="s">
        <v>779</v>
      </c>
      <c r="AJ239">
        <v>5.81306340786508</v>
      </c>
      <c r="AK239" t="b">
        <v>1</v>
      </c>
    </row>
    <row r="240" spans="1:13">
      <c r="A240" s="26">
        <v>45482.2516550926</v>
      </c>
      <c r="B240">
        <v>0</v>
      </c>
      <c r="C240">
        <v>0</v>
      </c>
      <c r="D240" t="s">
        <v>479</v>
      </c>
      <c r="E240" s="21">
        <v>60</v>
      </c>
      <c r="F240" s="32">
        <v>45482.2515046296</v>
      </c>
      <c r="G240" t="s">
        <v>298</v>
      </c>
      <c r="H240">
        <v>3.890857</v>
      </c>
      <c r="I240">
        <v>-0.3123684</v>
      </c>
      <c r="J240">
        <v>180</v>
      </c>
      <c r="K240" t="s">
        <v>299</v>
      </c>
      <c r="L240" t="s">
        <v>780</v>
      </c>
      <c r="M240">
        <v>6.12122346751932</v>
      </c>
    </row>
    <row r="241" spans="1:37">
      <c r="A241" s="26">
        <v>45482.2516550926</v>
      </c>
      <c r="B241">
        <v>0</v>
      </c>
      <c r="C241">
        <v>0</v>
      </c>
      <c r="D241" t="s">
        <v>297</v>
      </c>
      <c r="E241" s="21">
        <v>60</v>
      </c>
      <c r="F241" s="32">
        <v>45482.2515046296</v>
      </c>
      <c r="G241" t="s">
        <v>298</v>
      </c>
      <c r="H241">
        <v>3.890857</v>
      </c>
      <c r="I241">
        <v>3.890857</v>
      </c>
      <c r="J241">
        <v>-0.3123684</v>
      </c>
      <c r="K241">
        <v>256.1875</v>
      </c>
      <c r="L241">
        <v>290.6584</v>
      </c>
      <c r="M241">
        <v>326.6667</v>
      </c>
      <c r="N241">
        <v>48744.46</v>
      </c>
      <c r="O241">
        <v>-1</v>
      </c>
      <c r="P241">
        <v>136963</v>
      </c>
      <c r="Q241">
        <v>48000</v>
      </c>
      <c r="R241">
        <v>1</v>
      </c>
      <c r="S241">
        <v>0.3691275</v>
      </c>
      <c r="T241">
        <v>-30.64949</v>
      </c>
      <c r="U241">
        <v>-80.0376</v>
      </c>
      <c r="V241">
        <v>-27.86425</v>
      </c>
      <c r="W241">
        <v>291.6958</v>
      </c>
      <c r="X241">
        <v>38.78259</v>
      </c>
      <c r="Y241">
        <v>0.3928571</v>
      </c>
      <c r="Z241">
        <v>-30.38323</v>
      </c>
      <c r="AA241">
        <v>-86.88013</v>
      </c>
      <c r="AB241">
        <v>-28.17661</v>
      </c>
      <c r="AC241">
        <v>177.4101</v>
      </c>
      <c r="AD241">
        <v>39.3023</v>
      </c>
      <c r="AE241">
        <v>38</v>
      </c>
      <c r="AF241">
        <v>24</v>
      </c>
      <c r="AG241">
        <v>180</v>
      </c>
      <c r="AH241" t="s">
        <v>299</v>
      </c>
      <c r="AI241" t="s">
        <v>780</v>
      </c>
      <c r="AJ241">
        <v>6.12122346751932</v>
      </c>
      <c r="AK241" t="b">
        <v>1</v>
      </c>
    </row>
    <row r="242" spans="1:13">
      <c r="A242" s="26">
        <v>45482.2517708333</v>
      </c>
      <c r="B242">
        <v>0</v>
      </c>
      <c r="C242">
        <v>0</v>
      </c>
      <c r="D242" t="s">
        <v>479</v>
      </c>
      <c r="E242" s="21">
        <v>61</v>
      </c>
      <c r="F242" s="32">
        <v>45482.2516203704</v>
      </c>
      <c r="G242" t="s">
        <v>480</v>
      </c>
      <c r="H242">
        <v>3.888604</v>
      </c>
      <c r="I242">
        <v>-0.2787552</v>
      </c>
      <c r="J242">
        <v>180</v>
      </c>
      <c r="K242" t="s">
        <v>299</v>
      </c>
      <c r="L242" t="s">
        <v>781</v>
      </c>
      <c r="M242">
        <v>6.32196609965726</v>
      </c>
    </row>
    <row r="243" spans="1:37">
      <c r="A243" s="26">
        <v>45482.2517708333</v>
      </c>
      <c r="B243">
        <v>0</v>
      </c>
      <c r="C243">
        <v>0</v>
      </c>
      <c r="D243" t="s">
        <v>297</v>
      </c>
      <c r="E243" s="21">
        <v>61</v>
      </c>
      <c r="F243" s="32">
        <v>45482.2516203704</v>
      </c>
      <c r="G243" t="s">
        <v>298</v>
      </c>
      <c r="H243">
        <v>3.888604</v>
      </c>
      <c r="I243">
        <v>3.888604</v>
      </c>
      <c r="J243">
        <v>-0.2787552</v>
      </c>
      <c r="K243">
        <v>286.6667</v>
      </c>
      <c r="L243">
        <v>335.7075</v>
      </c>
      <c r="M243">
        <v>377.1042</v>
      </c>
      <c r="N243">
        <v>47059.61</v>
      </c>
      <c r="O243">
        <v>-1</v>
      </c>
      <c r="P243">
        <v>136963</v>
      </c>
      <c r="Q243">
        <v>48000</v>
      </c>
      <c r="R243">
        <v>1</v>
      </c>
      <c r="S243">
        <v>0.3691275</v>
      </c>
      <c r="T243">
        <v>-30.69078</v>
      </c>
      <c r="U243">
        <v>-80.5414</v>
      </c>
      <c r="V243">
        <v>-27.89786</v>
      </c>
      <c r="W243">
        <v>177.9895</v>
      </c>
      <c r="X243">
        <v>39.36298</v>
      </c>
      <c r="Y243">
        <v>0.3928571</v>
      </c>
      <c r="Z243">
        <v>-30.38323</v>
      </c>
      <c r="AA243">
        <v>-86.88013</v>
      </c>
      <c r="AB243">
        <v>-28.17661</v>
      </c>
      <c r="AC243">
        <v>176.8638</v>
      </c>
      <c r="AD243">
        <v>39.3023</v>
      </c>
      <c r="AE243">
        <v>38</v>
      </c>
      <c r="AF243">
        <v>24</v>
      </c>
      <c r="AG243">
        <v>180</v>
      </c>
      <c r="AH243" t="s">
        <v>299</v>
      </c>
      <c r="AI243" t="s">
        <v>781</v>
      </c>
      <c r="AJ243">
        <v>6.32196609965726</v>
      </c>
      <c r="AK243" t="b">
        <v>1</v>
      </c>
    </row>
    <row r="244" spans="1:13">
      <c r="A244" s="26">
        <v>45482.2518865741</v>
      </c>
      <c r="B244">
        <v>0</v>
      </c>
      <c r="C244">
        <v>0</v>
      </c>
      <c r="D244" t="s">
        <v>479</v>
      </c>
      <c r="E244" s="21">
        <v>61</v>
      </c>
      <c r="F244" s="32">
        <v>45482.2517361111</v>
      </c>
      <c r="G244" t="s">
        <v>298</v>
      </c>
      <c r="H244">
        <v>3.569288</v>
      </c>
      <c r="I244">
        <v>-0.2397614</v>
      </c>
      <c r="J244">
        <v>180</v>
      </c>
      <c r="K244" t="s">
        <v>299</v>
      </c>
      <c r="L244" t="s">
        <v>782</v>
      </c>
      <c r="M244">
        <v>5.6392466447615</v>
      </c>
    </row>
    <row r="245" spans="1:37">
      <c r="A245" s="26">
        <v>45482.2518865741</v>
      </c>
      <c r="B245">
        <v>0</v>
      </c>
      <c r="C245">
        <v>0</v>
      </c>
      <c r="D245" t="s">
        <v>297</v>
      </c>
      <c r="E245" s="21">
        <v>61</v>
      </c>
      <c r="F245" s="32">
        <v>45482.2517361111</v>
      </c>
      <c r="G245" t="s">
        <v>298</v>
      </c>
      <c r="H245">
        <v>3.569288</v>
      </c>
      <c r="I245">
        <v>3.569288</v>
      </c>
      <c r="J245">
        <v>-0.2397614</v>
      </c>
      <c r="K245">
        <v>261.375</v>
      </c>
      <c r="L245">
        <v>299.1383</v>
      </c>
      <c r="M245">
        <v>306.7292</v>
      </c>
      <c r="N245">
        <v>48000</v>
      </c>
      <c r="O245">
        <v>-1</v>
      </c>
      <c r="P245">
        <v>136963</v>
      </c>
      <c r="Q245">
        <v>48000</v>
      </c>
      <c r="R245">
        <v>0</v>
      </c>
      <c r="S245">
        <v>0.3780761</v>
      </c>
      <c r="T245">
        <v>-30.64343</v>
      </c>
      <c r="U245">
        <v>-79.55713</v>
      </c>
      <c r="V245">
        <v>-27.93685</v>
      </c>
      <c r="W245">
        <v>291.049</v>
      </c>
      <c r="X245">
        <v>38.82646</v>
      </c>
      <c r="Y245">
        <v>0.3928571</v>
      </c>
      <c r="Z245">
        <v>-30.38323</v>
      </c>
      <c r="AA245">
        <v>-86.88013</v>
      </c>
      <c r="AB245">
        <v>-28.17661</v>
      </c>
      <c r="AC245">
        <v>179.7315</v>
      </c>
      <c r="AD245">
        <v>39.3023</v>
      </c>
      <c r="AE245">
        <v>38</v>
      </c>
      <c r="AF245">
        <v>24</v>
      </c>
      <c r="AG245">
        <v>180</v>
      </c>
      <c r="AH245" t="s">
        <v>299</v>
      </c>
      <c r="AI245" t="s">
        <v>782</v>
      </c>
      <c r="AJ245">
        <v>5.6392466447615</v>
      </c>
      <c r="AK245" t="b">
        <v>1</v>
      </c>
    </row>
    <row r="246" spans="1:13">
      <c r="A246" s="26">
        <v>45482.2519907407</v>
      </c>
      <c r="B246">
        <v>0</v>
      </c>
      <c r="C246">
        <v>0</v>
      </c>
      <c r="D246" t="s">
        <v>479</v>
      </c>
      <c r="E246" s="21">
        <v>62</v>
      </c>
      <c r="F246" s="32">
        <v>45482.2518518519</v>
      </c>
      <c r="G246" t="s">
        <v>480</v>
      </c>
      <c r="H246">
        <v>3.891378</v>
      </c>
      <c r="I246">
        <v>-0.2897167</v>
      </c>
      <c r="J246">
        <v>180</v>
      </c>
      <c r="K246" t="s">
        <v>299</v>
      </c>
      <c r="L246" t="s">
        <v>783</v>
      </c>
      <c r="M246">
        <v>6.34524967273562</v>
      </c>
    </row>
    <row r="247" spans="1:37">
      <c r="A247" s="26">
        <v>45482.2519907407</v>
      </c>
      <c r="B247">
        <v>0</v>
      </c>
      <c r="C247">
        <v>0</v>
      </c>
      <c r="D247" t="s">
        <v>297</v>
      </c>
      <c r="E247" s="21">
        <v>62</v>
      </c>
      <c r="F247" s="32">
        <v>45482.2518518519</v>
      </c>
      <c r="G247" t="s">
        <v>298</v>
      </c>
      <c r="H247">
        <v>3.891378</v>
      </c>
      <c r="I247">
        <v>3.891378</v>
      </c>
      <c r="J247">
        <v>-0.2897167</v>
      </c>
      <c r="K247">
        <v>273.1458</v>
      </c>
      <c r="L247">
        <v>279.0812</v>
      </c>
      <c r="M247">
        <v>283.4375</v>
      </c>
      <c r="N247">
        <v>48000</v>
      </c>
      <c r="O247">
        <v>-1</v>
      </c>
      <c r="P247">
        <v>136963</v>
      </c>
      <c r="Q247">
        <v>48000</v>
      </c>
      <c r="R247">
        <v>0</v>
      </c>
      <c r="S247">
        <v>0.3699552</v>
      </c>
      <c r="T247">
        <v>-30.675</v>
      </c>
      <c r="U247">
        <v>-80.47628</v>
      </c>
      <c r="V247">
        <v>-27.8869</v>
      </c>
      <c r="W247">
        <v>291.6668</v>
      </c>
      <c r="X247">
        <v>39.16569</v>
      </c>
      <c r="Y247">
        <v>0.3928571</v>
      </c>
      <c r="Z247">
        <v>-30.38323</v>
      </c>
      <c r="AA247">
        <v>-86.88013</v>
      </c>
      <c r="AB247">
        <v>-28.17661</v>
      </c>
      <c r="AC247">
        <v>292.2226</v>
      </c>
      <c r="AD247">
        <v>39.3023</v>
      </c>
      <c r="AE247">
        <v>38</v>
      </c>
      <c r="AF247">
        <v>24</v>
      </c>
      <c r="AG247">
        <v>180</v>
      </c>
      <c r="AH247" t="s">
        <v>299</v>
      </c>
      <c r="AI247" t="s">
        <v>783</v>
      </c>
      <c r="AJ247">
        <v>6.34524967273562</v>
      </c>
      <c r="AK247" t="b">
        <v>1</v>
      </c>
    </row>
    <row r="248" spans="1:13">
      <c r="A248" s="26">
        <v>45482.2521180556</v>
      </c>
      <c r="B248">
        <v>0</v>
      </c>
      <c r="C248">
        <v>0</v>
      </c>
      <c r="D248" t="s">
        <v>479</v>
      </c>
      <c r="E248" s="21">
        <v>62</v>
      </c>
      <c r="F248" s="32">
        <v>45482.2519675926</v>
      </c>
      <c r="G248" t="s">
        <v>298</v>
      </c>
      <c r="H248">
        <v>3.896039</v>
      </c>
      <c r="I248">
        <v>-0.3882656</v>
      </c>
      <c r="J248">
        <v>180</v>
      </c>
      <c r="K248" t="s">
        <v>299</v>
      </c>
      <c r="L248" t="s">
        <v>784</v>
      </c>
      <c r="M248">
        <v>5.5130709366561</v>
      </c>
    </row>
    <row r="249" spans="1:37">
      <c r="A249" s="26">
        <v>45482.2521180556</v>
      </c>
      <c r="B249">
        <v>0</v>
      </c>
      <c r="C249">
        <v>0</v>
      </c>
      <c r="D249" t="s">
        <v>297</v>
      </c>
      <c r="E249" s="21">
        <v>62</v>
      </c>
      <c r="F249" s="32">
        <v>45482.2519675926</v>
      </c>
      <c r="G249" t="s">
        <v>298</v>
      </c>
      <c r="H249">
        <v>3.896039</v>
      </c>
      <c r="I249">
        <v>3.896039</v>
      </c>
      <c r="J249">
        <v>-0.3882656</v>
      </c>
      <c r="K249">
        <v>252.9167</v>
      </c>
      <c r="L249">
        <v>257.273</v>
      </c>
      <c r="M249">
        <v>262.125</v>
      </c>
      <c r="N249">
        <v>48000</v>
      </c>
      <c r="O249">
        <v>-1</v>
      </c>
      <c r="P249">
        <v>136963</v>
      </c>
      <c r="Q249">
        <v>48000</v>
      </c>
      <c r="R249">
        <v>0</v>
      </c>
      <c r="S249">
        <v>0.3691275</v>
      </c>
      <c r="T249">
        <v>-30.58197</v>
      </c>
      <c r="U249">
        <v>-79.7143</v>
      </c>
      <c r="V249">
        <v>-27.78835</v>
      </c>
      <c r="W249">
        <v>290.0911</v>
      </c>
      <c r="X249">
        <v>39.1335</v>
      </c>
      <c r="Y249">
        <v>0.3928571</v>
      </c>
      <c r="Z249">
        <v>-30.38323</v>
      </c>
      <c r="AA249">
        <v>-86.88013</v>
      </c>
      <c r="AB249">
        <v>-28.17661</v>
      </c>
      <c r="AC249">
        <v>177.3874</v>
      </c>
      <c r="AD249">
        <v>39.3023</v>
      </c>
      <c r="AE249">
        <v>38</v>
      </c>
      <c r="AF249">
        <v>24</v>
      </c>
      <c r="AG249">
        <v>180</v>
      </c>
      <c r="AH249" t="s">
        <v>299</v>
      </c>
      <c r="AI249" t="s">
        <v>784</v>
      </c>
      <c r="AJ249">
        <v>5.5130709366561</v>
      </c>
      <c r="AK249" t="b">
        <v>1</v>
      </c>
    </row>
    <row r="250" spans="1:13">
      <c r="A250" s="26">
        <v>45482.2522222222</v>
      </c>
      <c r="B250">
        <v>0</v>
      </c>
      <c r="C250">
        <v>0</v>
      </c>
      <c r="D250" t="s">
        <v>479</v>
      </c>
      <c r="E250" s="21">
        <v>63</v>
      </c>
      <c r="F250" s="32">
        <v>45482.2520833333</v>
      </c>
      <c r="G250" t="s">
        <v>480</v>
      </c>
      <c r="H250">
        <v>3.83606</v>
      </c>
      <c r="I250">
        <v>-0.2737522</v>
      </c>
      <c r="J250">
        <v>180</v>
      </c>
      <c r="K250" t="s">
        <v>299</v>
      </c>
      <c r="L250" t="s">
        <v>785</v>
      </c>
      <c r="M250">
        <v>6.41233509413492</v>
      </c>
    </row>
    <row r="251" spans="1:37">
      <c r="A251" s="26">
        <v>45482.2522222222</v>
      </c>
      <c r="B251">
        <v>0</v>
      </c>
      <c r="C251">
        <v>0</v>
      </c>
      <c r="D251" t="s">
        <v>297</v>
      </c>
      <c r="E251" s="21">
        <v>63</v>
      </c>
      <c r="F251" s="32">
        <v>45482.2520833333</v>
      </c>
      <c r="G251" t="s">
        <v>298</v>
      </c>
      <c r="H251">
        <v>3.83606</v>
      </c>
      <c r="I251">
        <v>3.83606</v>
      </c>
      <c r="J251">
        <v>-0.2737522</v>
      </c>
      <c r="K251">
        <v>249.9792</v>
      </c>
      <c r="L251">
        <v>264.3522</v>
      </c>
      <c r="M251">
        <v>279.5625</v>
      </c>
      <c r="N251">
        <v>47783.82</v>
      </c>
      <c r="O251">
        <v>-1</v>
      </c>
      <c r="P251">
        <v>136963</v>
      </c>
      <c r="Q251">
        <v>48000</v>
      </c>
      <c r="R251">
        <v>0</v>
      </c>
      <c r="S251">
        <v>0.3691275</v>
      </c>
      <c r="T251">
        <v>-30.6953</v>
      </c>
      <c r="U251">
        <v>-80.33945</v>
      </c>
      <c r="V251">
        <v>-27.90286</v>
      </c>
      <c r="W251">
        <v>291.7267</v>
      </c>
      <c r="X251">
        <v>39.19191</v>
      </c>
      <c r="Y251">
        <v>0.3928571</v>
      </c>
      <c r="Z251">
        <v>-30.38323</v>
      </c>
      <c r="AA251">
        <v>-86.88013</v>
      </c>
      <c r="AB251">
        <v>-28.17661</v>
      </c>
      <c r="AC251">
        <v>178.1146</v>
      </c>
      <c r="AD251">
        <v>39.3023</v>
      </c>
      <c r="AE251">
        <v>38</v>
      </c>
      <c r="AF251">
        <v>24</v>
      </c>
      <c r="AG251">
        <v>180</v>
      </c>
      <c r="AH251" t="s">
        <v>299</v>
      </c>
      <c r="AI251" t="s">
        <v>785</v>
      </c>
      <c r="AJ251">
        <v>6.41233509413492</v>
      </c>
      <c r="AK251" t="b">
        <v>1</v>
      </c>
    </row>
    <row r="252" spans="1:13">
      <c r="A252" s="26">
        <v>45482.252337963</v>
      </c>
      <c r="B252">
        <v>0</v>
      </c>
      <c r="C252">
        <v>0</v>
      </c>
      <c r="D252" t="s">
        <v>479</v>
      </c>
      <c r="E252" s="21">
        <v>63</v>
      </c>
      <c r="F252" s="32">
        <v>45482.2521990741</v>
      </c>
      <c r="G252" t="s">
        <v>298</v>
      </c>
      <c r="H252">
        <v>4.072668</v>
      </c>
      <c r="I252">
        <v>-0.3123684</v>
      </c>
      <c r="J252">
        <v>180</v>
      </c>
      <c r="K252" t="s">
        <v>299</v>
      </c>
      <c r="L252" t="s">
        <v>786</v>
      </c>
      <c r="M252">
        <v>6.4046383205481</v>
      </c>
    </row>
    <row r="253" spans="1:37">
      <c r="A253" s="26">
        <v>45482.252337963</v>
      </c>
      <c r="B253">
        <v>0</v>
      </c>
      <c r="C253">
        <v>0</v>
      </c>
      <c r="D253" t="s">
        <v>297</v>
      </c>
      <c r="E253" s="21">
        <v>63</v>
      </c>
      <c r="F253" s="32">
        <v>45482.2521990741</v>
      </c>
      <c r="G253" t="s">
        <v>298</v>
      </c>
      <c r="H253">
        <v>4.072668</v>
      </c>
      <c r="I253">
        <v>4.072668</v>
      </c>
      <c r="J253">
        <v>-0.3123684</v>
      </c>
      <c r="K253">
        <v>259.3958</v>
      </c>
      <c r="L253">
        <v>263.2654</v>
      </c>
      <c r="M253">
        <v>267.2708</v>
      </c>
      <c r="N253">
        <v>48000</v>
      </c>
      <c r="O253">
        <v>-1</v>
      </c>
      <c r="P253">
        <v>136963</v>
      </c>
      <c r="Q253">
        <v>48000</v>
      </c>
      <c r="R253">
        <v>0</v>
      </c>
      <c r="S253">
        <v>0.3713647</v>
      </c>
      <c r="T253">
        <v>-30.63374</v>
      </c>
      <c r="U253">
        <v>-79.64556</v>
      </c>
      <c r="V253">
        <v>-27.86425</v>
      </c>
      <c r="W253">
        <v>290.5049</v>
      </c>
      <c r="X253">
        <v>39.35054</v>
      </c>
      <c r="Y253">
        <v>0.3928571</v>
      </c>
      <c r="Z253">
        <v>-30.38323</v>
      </c>
      <c r="AA253">
        <v>-86.88013</v>
      </c>
      <c r="AB253">
        <v>-28.17661</v>
      </c>
      <c r="AC253">
        <v>179.7315</v>
      </c>
      <c r="AD253">
        <v>39.3023</v>
      </c>
      <c r="AE253">
        <v>38</v>
      </c>
      <c r="AF253">
        <v>24</v>
      </c>
      <c r="AG253">
        <v>180</v>
      </c>
      <c r="AH253" t="s">
        <v>299</v>
      </c>
      <c r="AI253" t="s">
        <v>786</v>
      </c>
      <c r="AJ253">
        <v>6.4046383205481</v>
      </c>
      <c r="AK253" t="b">
        <v>1</v>
      </c>
    </row>
    <row r="254" spans="1:13">
      <c r="A254" s="26">
        <v>45482.2524537037</v>
      </c>
      <c r="B254">
        <v>0</v>
      </c>
      <c r="C254">
        <v>0</v>
      </c>
      <c r="D254" t="s">
        <v>479</v>
      </c>
      <c r="E254" s="21">
        <v>64</v>
      </c>
      <c r="F254" s="32">
        <v>45482.2523148148</v>
      </c>
      <c r="G254" t="s">
        <v>480</v>
      </c>
      <c r="H254">
        <v>3.846781</v>
      </c>
      <c r="I254">
        <v>-0.259016</v>
      </c>
      <c r="J254">
        <v>180</v>
      </c>
      <c r="K254" t="s">
        <v>299</v>
      </c>
      <c r="L254" t="s">
        <v>787</v>
      </c>
      <c r="M254">
        <v>5.54492203672679</v>
      </c>
    </row>
    <row r="255" spans="1:37">
      <c r="A255" s="26">
        <v>45482.2524537037</v>
      </c>
      <c r="B255">
        <v>0</v>
      </c>
      <c r="C255">
        <v>0</v>
      </c>
      <c r="D255" t="s">
        <v>297</v>
      </c>
      <c r="E255" s="21">
        <v>64</v>
      </c>
      <c r="F255" s="32">
        <v>45482.2523148148</v>
      </c>
      <c r="G255" t="s">
        <v>298</v>
      </c>
      <c r="H255">
        <v>3.846781</v>
      </c>
      <c r="I255">
        <v>3.846781</v>
      </c>
      <c r="J255">
        <v>-0.259016</v>
      </c>
      <c r="K255">
        <v>249.9375</v>
      </c>
      <c r="L255">
        <v>254.7829</v>
      </c>
      <c r="M255">
        <v>259.4583</v>
      </c>
      <c r="N255">
        <v>48000</v>
      </c>
      <c r="O255">
        <v>-1</v>
      </c>
      <c r="P255">
        <v>136963</v>
      </c>
      <c r="Q255">
        <v>48000</v>
      </c>
      <c r="R255">
        <v>0</v>
      </c>
      <c r="S255">
        <v>0.3713647</v>
      </c>
      <c r="T255">
        <v>-30.68035</v>
      </c>
      <c r="U255">
        <v>-80.44694</v>
      </c>
      <c r="V255">
        <v>-27.9176</v>
      </c>
      <c r="W255">
        <v>292.7617</v>
      </c>
      <c r="X255">
        <v>39.30196</v>
      </c>
      <c r="Y255">
        <v>0.3928571</v>
      </c>
      <c r="Z255">
        <v>-30.38323</v>
      </c>
      <c r="AA255">
        <v>-86.88013</v>
      </c>
      <c r="AB255">
        <v>-28.17661</v>
      </c>
      <c r="AC255">
        <v>179.1674</v>
      </c>
      <c r="AD255">
        <v>39.3023</v>
      </c>
      <c r="AE255">
        <v>38</v>
      </c>
      <c r="AF255">
        <v>24</v>
      </c>
      <c r="AG255">
        <v>180</v>
      </c>
      <c r="AH255" t="s">
        <v>299</v>
      </c>
      <c r="AI255" t="s">
        <v>787</v>
      </c>
      <c r="AJ255">
        <v>5.54492203672679</v>
      </c>
      <c r="AK255" t="b">
        <v>1</v>
      </c>
    </row>
    <row r="256" spans="1:13">
      <c r="A256" s="26">
        <v>45482.2525810185</v>
      </c>
      <c r="B256">
        <v>0</v>
      </c>
      <c r="C256">
        <v>0</v>
      </c>
      <c r="D256" t="s">
        <v>479</v>
      </c>
      <c r="E256" s="21">
        <v>64</v>
      </c>
      <c r="F256" s="32">
        <v>45482.2524305556</v>
      </c>
      <c r="G256" t="s">
        <v>298</v>
      </c>
      <c r="H256">
        <v>3.795928</v>
      </c>
      <c r="I256">
        <v>-0.3280544</v>
      </c>
      <c r="J256">
        <v>180</v>
      </c>
      <c r="K256" t="s">
        <v>299</v>
      </c>
      <c r="L256" t="s">
        <v>788</v>
      </c>
      <c r="M256">
        <v>6.49744256768349</v>
      </c>
    </row>
    <row r="257" spans="1:37">
      <c r="A257" s="26">
        <v>45482.2525810185</v>
      </c>
      <c r="B257">
        <v>0</v>
      </c>
      <c r="C257">
        <v>0</v>
      </c>
      <c r="D257" t="s">
        <v>297</v>
      </c>
      <c r="E257" s="21">
        <v>64</v>
      </c>
      <c r="F257" s="32">
        <v>45482.2524305556</v>
      </c>
      <c r="G257" t="s">
        <v>298</v>
      </c>
      <c r="H257">
        <v>3.795928</v>
      </c>
      <c r="I257">
        <v>3.795928</v>
      </c>
      <c r="J257">
        <v>-0.3280544</v>
      </c>
      <c r="K257">
        <v>248.9167</v>
      </c>
      <c r="L257">
        <v>283.0263</v>
      </c>
      <c r="M257">
        <v>318.9583</v>
      </c>
      <c r="N257">
        <v>48731.38</v>
      </c>
      <c r="O257">
        <v>-1</v>
      </c>
      <c r="P257">
        <v>136963</v>
      </c>
      <c r="Q257">
        <v>48000</v>
      </c>
      <c r="R257">
        <v>1</v>
      </c>
      <c r="S257">
        <v>0.3691275</v>
      </c>
      <c r="T257">
        <v>-30.61551</v>
      </c>
      <c r="U257">
        <v>-80.3381</v>
      </c>
      <c r="V257">
        <v>-27.84856</v>
      </c>
      <c r="W257">
        <v>291.4087</v>
      </c>
      <c r="X257">
        <v>39.04179</v>
      </c>
      <c r="Y257">
        <v>0.3928571</v>
      </c>
      <c r="Z257">
        <v>-30.38323</v>
      </c>
      <c r="AA257">
        <v>-86.88013</v>
      </c>
      <c r="AB257">
        <v>-28.17661</v>
      </c>
      <c r="AC257">
        <v>292.0311</v>
      </c>
      <c r="AD257">
        <v>39.3023</v>
      </c>
      <c r="AE257">
        <v>38</v>
      </c>
      <c r="AF257">
        <v>24</v>
      </c>
      <c r="AG257">
        <v>180</v>
      </c>
      <c r="AH257" t="s">
        <v>299</v>
      </c>
      <c r="AI257" t="s">
        <v>788</v>
      </c>
      <c r="AJ257">
        <v>6.49744256768349</v>
      </c>
      <c r="AK257" t="b">
        <v>1</v>
      </c>
    </row>
    <row r="258" spans="1:13">
      <c r="A258" s="26">
        <v>45482.2526851852</v>
      </c>
      <c r="B258">
        <v>0</v>
      </c>
      <c r="C258">
        <v>0</v>
      </c>
      <c r="D258" t="s">
        <v>479</v>
      </c>
      <c r="E258" s="21">
        <v>65</v>
      </c>
      <c r="F258" s="32">
        <v>45482.2525462963</v>
      </c>
      <c r="G258" t="s">
        <v>480</v>
      </c>
      <c r="H258">
        <v>3.892607</v>
      </c>
      <c r="I258">
        <v>-0.2650528</v>
      </c>
      <c r="J258">
        <v>180</v>
      </c>
      <c r="K258" t="s">
        <v>299</v>
      </c>
      <c r="L258" t="s">
        <v>789</v>
      </c>
      <c r="M258">
        <v>5.79629999439424</v>
      </c>
    </row>
    <row r="259" spans="1:37">
      <c r="A259" s="26">
        <v>45482.2526851852</v>
      </c>
      <c r="B259">
        <v>0</v>
      </c>
      <c r="C259">
        <v>0</v>
      </c>
      <c r="D259" t="s">
        <v>297</v>
      </c>
      <c r="E259" s="21">
        <v>65</v>
      </c>
      <c r="F259" s="32">
        <v>45482.2525462963</v>
      </c>
      <c r="G259" t="s">
        <v>298</v>
      </c>
      <c r="H259">
        <v>3.892607</v>
      </c>
      <c r="I259">
        <v>3.892607</v>
      </c>
      <c r="J259">
        <v>-0.2650528</v>
      </c>
      <c r="K259">
        <v>252.2708</v>
      </c>
      <c r="L259">
        <v>257.8221</v>
      </c>
      <c r="M259">
        <v>261.2917</v>
      </c>
      <c r="N259">
        <v>48000</v>
      </c>
      <c r="O259">
        <v>-1</v>
      </c>
      <c r="P259">
        <v>136963</v>
      </c>
      <c r="Q259">
        <v>48000</v>
      </c>
      <c r="R259">
        <v>0</v>
      </c>
      <c r="S259">
        <v>0.3713647</v>
      </c>
      <c r="T259">
        <v>-30.68282</v>
      </c>
      <c r="U259">
        <v>-80.11552</v>
      </c>
      <c r="V259">
        <v>-27.91156</v>
      </c>
      <c r="W259">
        <v>178.0296</v>
      </c>
      <c r="X259">
        <v>39.22727</v>
      </c>
      <c r="Y259">
        <v>0.3928571</v>
      </c>
      <c r="Z259">
        <v>-30.38323</v>
      </c>
      <c r="AA259">
        <v>-86.88013</v>
      </c>
      <c r="AB259">
        <v>-28.17661</v>
      </c>
      <c r="AC259">
        <v>177.3874</v>
      </c>
      <c r="AD259">
        <v>39.3023</v>
      </c>
      <c r="AE259">
        <v>38</v>
      </c>
      <c r="AF259">
        <v>24</v>
      </c>
      <c r="AG259">
        <v>180</v>
      </c>
      <c r="AH259" t="s">
        <v>299</v>
      </c>
      <c r="AI259" t="s">
        <v>789</v>
      </c>
      <c r="AJ259">
        <v>5.79629999439424</v>
      </c>
      <c r="AK259" t="b">
        <v>1</v>
      </c>
    </row>
    <row r="260" spans="1:13">
      <c r="A260" s="26">
        <v>45482.2528009259</v>
      </c>
      <c r="B260">
        <v>0</v>
      </c>
      <c r="C260">
        <v>0</v>
      </c>
      <c r="D260" t="s">
        <v>479</v>
      </c>
      <c r="E260" s="21">
        <v>65</v>
      </c>
      <c r="F260" s="32">
        <v>45482.252662037</v>
      </c>
      <c r="G260" t="s">
        <v>298</v>
      </c>
      <c r="H260">
        <v>3.855315</v>
      </c>
      <c r="I260">
        <v>-0.3560143</v>
      </c>
      <c r="J260">
        <v>180</v>
      </c>
      <c r="K260" t="s">
        <v>299</v>
      </c>
      <c r="L260" t="s">
        <v>790</v>
      </c>
      <c r="M260">
        <v>5.87129527998455</v>
      </c>
    </row>
    <row r="261" spans="1:37">
      <c r="A261" s="26">
        <v>45482.2528009259</v>
      </c>
      <c r="B261">
        <v>0</v>
      </c>
      <c r="C261">
        <v>0</v>
      </c>
      <c r="D261" t="s">
        <v>297</v>
      </c>
      <c r="E261" s="21">
        <v>65</v>
      </c>
      <c r="F261" s="32">
        <v>45482.252662037</v>
      </c>
      <c r="G261" t="s">
        <v>298</v>
      </c>
      <c r="H261">
        <v>3.855315</v>
      </c>
      <c r="I261">
        <v>3.855315</v>
      </c>
      <c r="J261">
        <v>-0.3560143</v>
      </c>
      <c r="K261">
        <v>255.6875</v>
      </c>
      <c r="L261">
        <v>265.0887</v>
      </c>
      <c r="M261">
        <v>281.3333</v>
      </c>
      <c r="N261">
        <v>48000</v>
      </c>
      <c r="O261">
        <v>-1</v>
      </c>
      <c r="P261">
        <v>136963</v>
      </c>
      <c r="Q261">
        <v>48000</v>
      </c>
      <c r="R261">
        <v>0</v>
      </c>
      <c r="S261">
        <v>0.3713647</v>
      </c>
      <c r="T261">
        <v>-30.5828</v>
      </c>
      <c r="U261">
        <v>-80.27335</v>
      </c>
      <c r="V261">
        <v>-27.8206</v>
      </c>
      <c r="W261">
        <v>177.7925</v>
      </c>
      <c r="X261">
        <v>39.05886</v>
      </c>
      <c r="Y261">
        <v>0.3928571</v>
      </c>
      <c r="Z261">
        <v>-30.38323</v>
      </c>
      <c r="AA261">
        <v>-86.88013</v>
      </c>
      <c r="AB261">
        <v>-28.17661</v>
      </c>
      <c r="AC261">
        <v>179.9493</v>
      </c>
      <c r="AD261">
        <v>39.3023</v>
      </c>
      <c r="AE261">
        <v>38</v>
      </c>
      <c r="AF261">
        <v>24</v>
      </c>
      <c r="AG261">
        <v>180</v>
      </c>
      <c r="AH261" t="s">
        <v>299</v>
      </c>
      <c r="AI261" t="s">
        <v>790</v>
      </c>
      <c r="AJ261">
        <v>5.87129527998455</v>
      </c>
      <c r="AK261" t="b">
        <v>1</v>
      </c>
    </row>
    <row r="262" spans="1:13">
      <c r="A262" s="26">
        <v>45482.2529166667</v>
      </c>
      <c r="B262">
        <v>0</v>
      </c>
      <c r="C262">
        <v>0</v>
      </c>
      <c r="D262" t="s">
        <v>479</v>
      </c>
      <c r="E262" s="21">
        <v>66</v>
      </c>
      <c r="F262" s="32">
        <v>45482.2527777778</v>
      </c>
      <c r="G262" t="s">
        <v>480</v>
      </c>
      <c r="H262">
        <v>3.877337</v>
      </c>
      <c r="I262">
        <v>-0.2712479</v>
      </c>
      <c r="J262">
        <v>180</v>
      </c>
      <c r="K262" t="s">
        <v>299</v>
      </c>
      <c r="L262" t="s">
        <v>791</v>
      </c>
      <c r="M262">
        <v>5.79904337882865</v>
      </c>
    </row>
    <row r="263" spans="1:37">
      <c r="A263" s="26">
        <v>45482.2529166667</v>
      </c>
      <c r="B263">
        <v>0</v>
      </c>
      <c r="C263">
        <v>0</v>
      </c>
      <c r="D263" t="s">
        <v>297</v>
      </c>
      <c r="E263" s="21">
        <v>66</v>
      </c>
      <c r="F263" s="32">
        <v>45482.2527777778</v>
      </c>
      <c r="G263" t="s">
        <v>298</v>
      </c>
      <c r="H263">
        <v>3.877337</v>
      </c>
      <c r="I263">
        <v>3.877337</v>
      </c>
      <c r="J263">
        <v>-0.2712479</v>
      </c>
      <c r="K263">
        <v>309.8333</v>
      </c>
      <c r="L263">
        <v>315.5003</v>
      </c>
      <c r="M263">
        <v>318.9375</v>
      </c>
      <c r="N263">
        <v>48000</v>
      </c>
      <c r="O263">
        <v>-1</v>
      </c>
      <c r="P263">
        <v>136963</v>
      </c>
      <c r="Q263">
        <v>48000</v>
      </c>
      <c r="R263">
        <v>0</v>
      </c>
      <c r="S263">
        <v>0.3691275</v>
      </c>
      <c r="T263">
        <v>-30.6956</v>
      </c>
      <c r="U263">
        <v>-80.86943</v>
      </c>
      <c r="V263">
        <v>-27.90537</v>
      </c>
      <c r="W263">
        <v>178.6818</v>
      </c>
      <c r="X263">
        <v>38.91033</v>
      </c>
      <c r="Y263">
        <v>0.3928571</v>
      </c>
      <c r="Z263">
        <v>-30.38323</v>
      </c>
      <c r="AA263">
        <v>-86.88013</v>
      </c>
      <c r="AB263">
        <v>-28.17661</v>
      </c>
      <c r="AC263">
        <v>178.6818</v>
      </c>
      <c r="AD263">
        <v>39.3023</v>
      </c>
      <c r="AE263">
        <v>38</v>
      </c>
      <c r="AF263">
        <v>24</v>
      </c>
      <c r="AG263">
        <v>180</v>
      </c>
      <c r="AH263" t="s">
        <v>299</v>
      </c>
      <c r="AI263" t="s">
        <v>791</v>
      </c>
      <c r="AJ263">
        <v>5.79904337882865</v>
      </c>
      <c r="AK263" t="b">
        <v>1</v>
      </c>
    </row>
    <row r="264" spans="1:13">
      <c r="A264" s="26">
        <v>45482.2530439815</v>
      </c>
      <c r="B264">
        <v>0</v>
      </c>
      <c r="C264">
        <v>0</v>
      </c>
      <c r="D264" t="s">
        <v>479</v>
      </c>
      <c r="E264" s="21">
        <v>66</v>
      </c>
      <c r="F264" s="32">
        <v>45482.2528935185</v>
      </c>
      <c r="G264" t="s">
        <v>298</v>
      </c>
      <c r="H264">
        <v>3.667526</v>
      </c>
      <c r="I264">
        <v>-0.1254253</v>
      </c>
      <c r="J264">
        <v>180</v>
      </c>
      <c r="K264" t="s">
        <v>299</v>
      </c>
      <c r="L264" t="s">
        <v>792</v>
      </c>
      <c r="M264">
        <v>6.6748446183193</v>
      </c>
    </row>
    <row r="265" spans="1:37">
      <c r="A265" s="26">
        <v>45482.2530439815</v>
      </c>
      <c r="B265">
        <v>0</v>
      </c>
      <c r="C265">
        <v>0</v>
      </c>
      <c r="D265" t="s">
        <v>297</v>
      </c>
      <c r="E265" s="21">
        <v>66</v>
      </c>
      <c r="F265" s="32">
        <v>45482.2528935185</v>
      </c>
      <c r="G265" t="s">
        <v>298</v>
      </c>
      <c r="H265">
        <v>3.667526</v>
      </c>
      <c r="I265">
        <v>3.667526</v>
      </c>
      <c r="J265">
        <v>-0.1254253</v>
      </c>
      <c r="K265">
        <v>249.4792</v>
      </c>
      <c r="L265">
        <v>265.7139</v>
      </c>
      <c r="M265">
        <v>302.0833</v>
      </c>
      <c r="N265">
        <v>47602.2</v>
      </c>
      <c r="O265">
        <v>-1</v>
      </c>
      <c r="P265">
        <v>136963</v>
      </c>
      <c r="Q265">
        <v>48000</v>
      </c>
      <c r="R265">
        <v>1</v>
      </c>
      <c r="S265">
        <v>0.3736018</v>
      </c>
      <c r="T265">
        <v>-30.77808</v>
      </c>
      <c r="U265">
        <v>-80.38728</v>
      </c>
      <c r="V265">
        <v>-28.05119</v>
      </c>
      <c r="W265">
        <v>177.7791</v>
      </c>
      <c r="X265">
        <v>38.83294</v>
      </c>
      <c r="Y265">
        <v>0.3928571</v>
      </c>
      <c r="Z265">
        <v>-30.38323</v>
      </c>
      <c r="AA265">
        <v>-86.88013</v>
      </c>
      <c r="AB265">
        <v>-28.17661</v>
      </c>
      <c r="AC265">
        <v>178.5237</v>
      </c>
      <c r="AD265">
        <v>39.3023</v>
      </c>
      <c r="AE265">
        <v>38</v>
      </c>
      <c r="AF265">
        <v>24</v>
      </c>
      <c r="AG265">
        <v>180</v>
      </c>
      <c r="AH265" t="s">
        <v>299</v>
      </c>
      <c r="AI265" t="s">
        <v>792</v>
      </c>
      <c r="AJ265">
        <v>6.6748446183193</v>
      </c>
      <c r="AK265" t="b">
        <v>1</v>
      </c>
    </row>
    <row r="266" spans="1:13">
      <c r="A266" s="26">
        <v>45482.2531481481</v>
      </c>
      <c r="B266">
        <v>0</v>
      </c>
      <c r="C266">
        <v>0</v>
      </c>
      <c r="D266" t="s">
        <v>479</v>
      </c>
      <c r="E266" s="21">
        <v>67</v>
      </c>
      <c r="F266" s="32">
        <v>45482.2530092593</v>
      </c>
      <c r="G266" t="s">
        <v>480</v>
      </c>
      <c r="H266">
        <v>3.845493</v>
      </c>
      <c r="I266">
        <v>-0.3237572</v>
      </c>
      <c r="J266">
        <v>180</v>
      </c>
      <c r="K266" t="s">
        <v>299</v>
      </c>
      <c r="L266" t="s">
        <v>793</v>
      </c>
      <c r="M266">
        <v>6.11979669921158</v>
      </c>
    </row>
    <row r="267" spans="1:37">
      <c r="A267" s="26">
        <v>45482.2531481481</v>
      </c>
      <c r="B267">
        <v>0</v>
      </c>
      <c r="C267">
        <v>0</v>
      </c>
      <c r="D267" t="s">
        <v>297</v>
      </c>
      <c r="E267" s="21">
        <v>67</v>
      </c>
      <c r="F267" s="32">
        <v>45482.2530092593</v>
      </c>
      <c r="G267" t="s">
        <v>298</v>
      </c>
      <c r="H267">
        <v>3.845493</v>
      </c>
      <c r="I267">
        <v>3.845493</v>
      </c>
      <c r="J267">
        <v>-0.3237572</v>
      </c>
      <c r="K267">
        <v>249.8958</v>
      </c>
      <c r="L267">
        <v>253.2486</v>
      </c>
      <c r="M267">
        <v>259.6667</v>
      </c>
      <c r="N267">
        <v>48000</v>
      </c>
      <c r="O267">
        <v>-1</v>
      </c>
      <c r="P267">
        <v>136963</v>
      </c>
      <c r="Q267">
        <v>48000</v>
      </c>
      <c r="R267">
        <v>0</v>
      </c>
      <c r="S267">
        <v>0.3691275</v>
      </c>
      <c r="T267">
        <v>-30.65992</v>
      </c>
      <c r="U267">
        <v>-80.21453</v>
      </c>
      <c r="V267">
        <v>-27.85286</v>
      </c>
      <c r="W267">
        <v>291.6429</v>
      </c>
      <c r="X267">
        <v>39.43683</v>
      </c>
      <c r="Y267">
        <v>0.3928571</v>
      </c>
      <c r="Z267">
        <v>-30.38323</v>
      </c>
      <c r="AA267">
        <v>-86.88013</v>
      </c>
      <c r="AB267">
        <v>-28.17661</v>
      </c>
      <c r="AC267">
        <v>291.6934</v>
      </c>
      <c r="AD267">
        <v>39.3023</v>
      </c>
      <c r="AE267">
        <v>38</v>
      </c>
      <c r="AF267">
        <v>24</v>
      </c>
      <c r="AG267">
        <v>180</v>
      </c>
      <c r="AH267" t="s">
        <v>299</v>
      </c>
      <c r="AI267" t="s">
        <v>793</v>
      </c>
      <c r="AJ267">
        <v>6.11979669921158</v>
      </c>
      <c r="AK267" t="b">
        <v>1</v>
      </c>
    </row>
    <row r="268" spans="1:13">
      <c r="A268" s="26">
        <v>45482.2532638889</v>
      </c>
      <c r="B268">
        <v>0</v>
      </c>
      <c r="C268">
        <v>0</v>
      </c>
      <c r="D268" t="s">
        <v>479</v>
      </c>
      <c r="E268" s="21">
        <v>67</v>
      </c>
      <c r="F268" s="32">
        <v>45482.253125</v>
      </c>
      <c r="G268" t="s">
        <v>298</v>
      </c>
      <c r="H268">
        <v>3.766351</v>
      </c>
      <c r="I268">
        <v>-0.3261719</v>
      </c>
      <c r="J268">
        <v>180</v>
      </c>
      <c r="K268" t="s">
        <v>299</v>
      </c>
      <c r="L268" t="s">
        <v>794</v>
      </c>
      <c r="M268">
        <v>6.12909568898807</v>
      </c>
    </row>
    <row r="269" spans="1:37">
      <c r="A269" s="26">
        <v>45482.2532638889</v>
      </c>
      <c r="B269">
        <v>0</v>
      </c>
      <c r="C269">
        <v>0</v>
      </c>
      <c r="D269" t="s">
        <v>297</v>
      </c>
      <c r="E269" s="21">
        <v>67</v>
      </c>
      <c r="F269" s="32">
        <v>45482.253125</v>
      </c>
      <c r="G269" t="s">
        <v>298</v>
      </c>
      <c r="H269">
        <v>3.766351</v>
      </c>
      <c r="I269">
        <v>3.766351</v>
      </c>
      <c r="J269">
        <v>-0.3261719</v>
      </c>
      <c r="K269">
        <v>253.6042</v>
      </c>
      <c r="L269">
        <v>258.8633</v>
      </c>
      <c r="M269">
        <v>263.8542</v>
      </c>
      <c r="N269">
        <v>48000</v>
      </c>
      <c r="O269">
        <v>-1</v>
      </c>
      <c r="P269">
        <v>136963</v>
      </c>
      <c r="Q269">
        <v>48000</v>
      </c>
      <c r="R269">
        <v>0</v>
      </c>
      <c r="S269">
        <v>0.3699552</v>
      </c>
      <c r="T269">
        <v>-30.63926</v>
      </c>
      <c r="U269">
        <v>-79.8708</v>
      </c>
      <c r="V269">
        <v>-27.85044</v>
      </c>
      <c r="W269">
        <v>290.8934</v>
      </c>
      <c r="X269">
        <v>39.16358</v>
      </c>
      <c r="Y269">
        <v>0.3928571</v>
      </c>
      <c r="Z269">
        <v>-30.38323</v>
      </c>
      <c r="AA269">
        <v>-86.88013</v>
      </c>
      <c r="AB269">
        <v>-28.17661</v>
      </c>
      <c r="AC269">
        <v>177.3874</v>
      </c>
      <c r="AD269">
        <v>39.3023</v>
      </c>
      <c r="AE269">
        <v>38</v>
      </c>
      <c r="AF269">
        <v>24</v>
      </c>
      <c r="AG269">
        <v>180</v>
      </c>
      <c r="AH269" t="s">
        <v>299</v>
      </c>
      <c r="AI269" t="s">
        <v>794</v>
      </c>
      <c r="AJ269">
        <v>6.12909568898807</v>
      </c>
      <c r="AK269" t="b">
        <v>1</v>
      </c>
    </row>
    <row r="270" spans="1:13">
      <c r="A270" s="26">
        <v>45482.2533912037</v>
      </c>
      <c r="B270">
        <v>0</v>
      </c>
      <c r="C270">
        <v>0</v>
      </c>
      <c r="D270" t="s">
        <v>479</v>
      </c>
      <c r="E270" s="21">
        <v>68</v>
      </c>
      <c r="F270" s="32">
        <v>45482.2532407407</v>
      </c>
      <c r="G270" t="s">
        <v>480</v>
      </c>
      <c r="H270">
        <v>4.102829</v>
      </c>
      <c r="I270">
        <v>-0.2463379</v>
      </c>
      <c r="J270">
        <v>180</v>
      </c>
      <c r="K270" t="s">
        <v>299</v>
      </c>
      <c r="L270" t="s">
        <v>795</v>
      </c>
      <c r="M270">
        <v>5.97337642749597</v>
      </c>
    </row>
    <row r="271" spans="1:37">
      <c r="A271" s="26">
        <v>45482.2533912037</v>
      </c>
      <c r="B271">
        <v>0</v>
      </c>
      <c r="C271">
        <v>0</v>
      </c>
      <c r="D271" t="s">
        <v>297</v>
      </c>
      <c r="E271" s="21">
        <v>68</v>
      </c>
      <c r="F271" s="32">
        <v>45482.2532407407</v>
      </c>
      <c r="G271" t="s">
        <v>298</v>
      </c>
      <c r="H271">
        <v>4.102829</v>
      </c>
      <c r="I271">
        <v>4.102829</v>
      </c>
      <c r="J271">
        <v>-0.2463379</v>
      </c>
      <c r="K271">
        <v>247.2917</v>
      </c>
      <c r="L271">
        <v>283.5272</v>
      </c>
      <c r="M271">
        <v>317.125</v>
      </c>
      <c r="N271">
        <v>48721.64</v>
      </c>
      <c r="O271">
        <v>-1</v>
      </c>
      <c r="P271">
        <v>136963</v>
      </c>
      <c r="Q271">
        <v>48000</v>
      </c>
      <c r="R271">
        <v>1</v>
      </c>
      <c r="S271">
        <v>0.3736018</v>
      </c>
      <c r="T271">
        <v>-30.65856</v>
      </c>
      <c r="U271">
        <v>-80.46337</v>
      </c>
      <c r="V271">
        <v>-27.93028</v>
      </c>
      <c r="W271">
        <v>292.5351</v>
      </c>
      <c r="X271">
        <v>39.02067</v>
      </c>
      <c r="Y271">
        <v>0.3928571</v>
      </c>
      <c r="Z271">
        <v>-30.38323</v>
      </c>
      <c r="AA271">
        <v>-86.88013</v>
      </c>
      <c r="AB271">
        <v>-28.17661</v>
      </c>
      <c r="AC271">
        <v>292.3476</v>
      </c>
      <c r="AD271">
        <v>39.3023</v>
      </c>
      <c r="AE271">
        <v>38</v>
      </c>
      <c r="AF271">
        <v>24</v>
      </c>
      <c r="AG271">
        <v>180</v>
      </c>
      <c r="AH271" t="s">
        <v>299</v>
      </c>
      <c r="AI271" t="s">
        <v>795</v>
      </c>
      <c r="AJ271">
        <v>5.97337642749597</v>
      </c>
      <c r="AK271" t="b">
        <v>1</v>
      </c>
    </row>
    <row r="272" spans="1:13">
      <c r="A272" s="26">
        <v>45482.2535069444</v>
      </c>
      <c r="B272">
        <v>0</v>
      </c>
      <c r="C272">
        <v>0</v>
      </c>
      <c r="D272" t="s">
        <v>479</v>
      </c>
      <c r="E272" s="21">
        <v>68</v>
      </c>
      <c r="F272" s="32">
        <v>45482.2533564815</v>
      </c>
      <c r="G272" t="s">
        <v>298</v>
      </c>
      <c r="H272">
        <v>4.075192</v>
      </c>
      <c r="I272">
        <v>-0.2797203</v>
      </c>
      <c r="J272">
        <v>180</v>
      </c>
      <c r="K272" t="s">
        <v>299</v>
      </c>
      <c r="L272" t="s">
        <v>796</v>
      </c>
      <c r="M272">
        <v>5.42901184897635</v>
      </c>
    </row>
    <row r="273" spans="1:37">
      <c r="A273" s="26">
        <v>45482.2535069444</v>
      </c>
      <c r="B273">
        <v>0</v>
      </c>
      <c r="C273">
        <v>0</v>
      </c>
      <c r="D273" t="s">
        <v>297</v>
      </c>
      <c r="E273" s="21">
        <v>68</v>
      </c>
      <c r="F273" s="32">
        <v>45482.2533564815</v>
      </c>
      <c r="G273" t="s">
        <v>298</v>
      </c>
      <c r="H273">
        <v>4.075192</v>
      </c>
      <c r="I273">
        <v>4.075192</v>
      </c>
      <c r="J273">
        <v>-0.2797203</v>
      </c>
      <c r="K273">
        <v>251.7292</v>
      </c>
      <c r="L273">
        <v>255.9665</v>
      </c>
      <c r="M273">
        <v>259.4792</v>
      </c>
      <c r="N273">
        <v>48000</v>
      </c>
      <c r="O273">
        <v>-1</v>
      </c>
      <c r="P273">
        <v>136963</v>
      </c>
      <c r="Q273">
        <v>48000</v>
      </c>
      <c r="R273">
        <v>0</v>
      </c>
      <c r="S273">
        <v>0.3736018</v>
      </c>
      <c r="T273">
        <v>-30.65228</v>
      </c>
      <c r="U273">
        <v>-80.02013</v>
      </c>
      <c r="V273">
        <v>-27.89689</v>
      </c>
      <c r="W273">
        <v>292.2474</v>
      </c>
      <c r="X273">
        <v>39.17333</v>
      </c>
      <c r="Y273">
        <v>0.3928571</v>
      </c>
      <c r="Z273">
        <v>-30.38323</v>
      </c>
      <c r="AA273">
        <v>-86.88013</v>
      </c>
      <c r="AB273">
        <v>-28.17661</v>
      </c>
      <c r="AC273">
        <v>292.1924</v>
      </c>
      <c r="AD273">
        <v>39.3023</v>
      </c>
      <c r="AE273">
        <v>38</v>
      </c>
      <c r="AF273">
        <v>24</v>
      </c>
      <c r="AG273">
        <v>180</v>
      </c>
      <c r="AH273" t="s">
        <v>299</v>
      </c>
      <c r="AI273" t="s">
        <v>796</v>
      </c>
      <c r="AJ273">
        <v>5.42901184897635</v>
      </c>
      <c r="AK273" t="b">
        <v>1</v>
      </c>
    </row>
    <row r="274" spans="1:13">
      <c r="A274" s="26">
        <v>45482.2536111111</v>
      </c>
      <c r="B274">
        <v>0</v>
      </c>
      <c r="C274">
        <v>0</v>
      </c>
      <c r="D274" t="s">
        <v>479</v>
      </c>
      <c r="E274" s="21">
        <v>69</v>
      </c>
      <c r="F274" s="32">
        <v>45482.2534722222</v>
      </c>
      <c r="G274" t="s">
        <v>480</v>
      </c>
      <c r="H274">
        <v>3.796973</v>
      </c>
      <c r="I274">
        <v>-0.3111115</v>
      </c>
      <c r="J274">
        <v>180</v>
      </c>
      <c r="K274" t="s">
        <v>299</v>
      </c>
      <c r="L274" t="s">
        <v>797</v>
      </c>
      <c r="M274">
        <v>6.25338781047302</v>
      </c>
    </row>
    <row r="275" spans="1:37">
      <c r="A275" s="26">
        <v>45482.2536111111</v>
      </c>
      <c r="B275">
        <v>0</v>
      </c>
      <c r="C275">
        <v>0</v>
      </c>
      <c r="D275" t="s">
        <v>297</v>
      </c>
      <c r="E275" s="21">
        <v>69</v>
      </c>
      <c r="F275" s="32">
        <v>45482.2534722222</v>
      </c>
      <c r="G275" t="s">
        <v>298</v>
      </c>
      <c r="H275">
        <v>3.796973</v>
      </c>
      <c r="I275">
        <v>3.796973</v>
      </c>
      <c r="J275">
        <v>-0.3111115</v>
      </c>
      <c r="K275">
        <v>250.5417</v>
      </c>
      <c r="L275">
        <v>284.1929</v>
      </c>
      <c r="M275">
        <v>321.375</v>
      </c>
      <c r="N275">
        <v>48733.5</v>
      </c>
      <c r="O275">
        <v>-1</v>
      </c>
      <c r="P275">
        <v>136963</v>
      </c>
      <c r="Q275">
        <v>48000</v>
      </c>
      <c r="R275">
        <v>1</v>
      </c>
      <c r="S275">
        <v>0.3691275</v>
      </c>
      <c r="T275">
        <v>-30.66007</v>
      </c>
      <c r="U275">
        <v>-80.35791</v>
      </c>
      <c r="V275">
        <v>-27.8655</v>
      </c>
      <c r="W275">
        <v>293.2569</v>
      </c>
      <c r="X275">
        <v>39.22744</v>
      </c>
      <c r="Y275">
        <v>0.3928571</v>
      </c>
      <c r="Z275">
        <v>-30.38323</v>
      </c>
      <c r="AA275">
        <v>-86.88013</v>
      </c>
      <c r="AB275">
        <v>-28.17661</v>
      </c>
      <c r="AC275">
        <v>292.3476</v>
      </c>
      <c r="AD275">
        <v>39.3023</v>
      </c>
      <c r="AE275">
        <v>38</v>
      </c>
      <c r="AF275">
        <v>24</v>
      </c>
      <c r="AG275">
        <v>180</v>
      </c>
      <c r="AH275" t="s">
        <v>299</v>
      </c>
      <c r="AI275" t="s">
        <v>797</v>
      </c>
      <c r="AJ275">
        <v>6.25338781047302</v>
      </c>
      <c r="AK275" t="b">
        <v>1</v>
      </c>
    </row>
    <row r="276" spans="1:13">
      <c r="A276" s="26">
        <v>45482.2537384259</v>
      </c>
      <c r="B276">
        <v>0</v>
      </c>
      <c r="C276">
        <v>0</v>
      </c>
      <c r="D276" t="s">
        <v>479</v>
      </c>
      <c r="E276" s="21">
        <v>69</v>
      </c>
      <c r="F276" s="32">
        <v>45482.253587963</v>
      </c>
      <c r="G276" t="s">
        <v>298</v>
      </c>
      <c r="H276">
        <v>3.964082</v>
      </c>
      <c r="I276">
        <v>-0.328804</v>
      </c>
      <c r="J276">
        <v>180</v>
      </c>
      <c r="K276" t="s">
        <v>299</v>
      </c>
      <c r="L276" t="s">
        <v>798</v>
      </c>
      <c r="M276">
        <v>5.96864655312482</v>
      </c>
    </row>
    <row r="277" spans="1:37">
      <c r="A277" s="26">
        <v>45482.2537384259</v>
      </c>
      <c r="B277">
        <v>0</v>
      </c>
      <c r="C277">
        <v>0</v>
      </c>
      <c r="D277" t="s">
        <v>297</v>
      </c>
      <c r="E277" s="21">
        <v>69</v>
      </c>
      <c r="F277" s="32">
        <v>45482.253587963</v>
      </c>
      <c r="G277" t="s">
        <v>298</v>
      </c>
      <c r="H277">
        <v>3.964082</v>
      </c>
      <c r="I277">
        <v>3.964082</v>
      </c>
      <c r="J277">
        <v>-0.328804</v>
      </c>
      <c r="K277">
        <v>253.7292</v>
      </c>
      <c r="L277">
        <v>290.6216</v>
      </c>
      <c r="M277">
        <v>323.3958</v>
      </c>
      <c r="N277">
        <v>47304.02</v>
      </c>
      <c r="O277">
        <v>-1</v>
      </c>
      <c r="P277">
        <v>136963</v>
      </c>
      <c r="Q277">
        <v>48000</v>
      </c>
      <c r="R277">
        <v>1</v>
      </c>
      <c r="S277">
        <v>0.3744394</v>
      </c>
      <c r="T277">
        <v>-30.58951</v>
      </c>
      <c r="U277">
        <v>-79.98837</v>
      </c>
      <c r="V277">
        <v>-27.84781</v>
      </c>
      <c r="W277">
        <v>291.1601</v>
      </c>
      <c r="X277">
        <v>39.30246</v>
      </c>
      <c r="Y277">
        <v>0.3928571</v>
      </c>
      <c r="Z277">
        <v>-30.38323</v>
      </c>
      <c r="AA277">
        <v>-86.88013</v>
      </c>
      <c r="AB277">
        <v>-28.17661</v>
      </c>
      <c r="AC277">
        <v>291.0172</v>
      </c>
      <c r="AD277">
        <v>39.3023</v>
      </c>
      <c r="AE277">
        <v>38</v>
      </c>
      <c r="AF277">
        <v>24</v>
      </c>
      <c r="AG277">
        <v>180</v>
      </c>
      <c r="AH277" t="s">
        <v>299</v>
      </c>
      <c r="AI277" t="s">
        <v>798</v>
      </c>
      <c r="AJ277">
        <v>5.96864655312482</v>
      </c>
      <c r="AK277" t="b">
        <v>1</v>
      </c>
    </row>
    <row r="278" spans="1:13">
      <c r="A278" s="26">
        <v>45482.2538541667</v>
      </c>
      <c r="B278">
        <v>0</v>
      </c>
      <c r="C278">
        <v>0</v>
      </c>
      <c r="D278" t="s">
        <v>479</v>
      </c>
      <c r="E278" s="21">
        <v>70</v>
      </c>
      <c r="F278" s="32">
        <v>45482.2537037037</v>
      </c>
      <c r="G278" t="s">
        <v>480</v>
      </c>
      <c r="H278">
        <v>3.851153</v>
      </c>
      <c r="I278">
        <v>-0.3064423</v>
      </c>
      <c r="J278">
        <v>180</v>
      </c>
      <c r="K278" t="s">
        <v>299</v>
      </c>
      <c r="L278" t="s">
        <v>799</v>
      </c>
      <c r="M278">
        <v>6.05928283506176</v>
      </c>
    </row>
    <row r="279" spans="1:37">
      <c r="A279" s="26">
        <v>45482.2538541667</v>
      </c>
      <c r="B279">
        <v>0</v>
      </c>
      <c r="C279">
        <v>0</v>
      </c>
      <c r="D279" t="s">
        <v>297</v>
      </c>
      <c r="E279" s="21">
        <v>70</v>
      </c>
      <c r="F279" s="32">
        <v>45482.2537037037</v>
      </c>
      <c r="G279" t="s">
        <v>298</v>
      </c>
      <c r="H279">
        <v>3.851153</v>
      </c>
      <c r="I279">
        <v>3.851153</v>
      </c>
      <c r="J279">
        <v>-0.3064423</v>
      </c>
      <c r="K279">
        <v>249.3542</v>
      </c>
      <c r="L279">
        <v>252.514</v>
      </c>
      <c r="M279">
        <v>256.4792</v>
      </c>
      <c r="N279">
        <v>48000</v>
      </c>
      <c r="O279">
        <v>-1</v>
      </c>
      <c r="P279">
        <v>136963</v>
      </c>
      <c r="Q279">
        <v>48000</v>
      </c>
      <c r="R279">
        <v>0</v>
      </c>
      <c r="S279">
        <v>0.3699552</v>
      </c>
      <c r="T279">
        <v>-30.65575</v>
      </c>
      <c r="U279">
        <v>-79.91514</v>
      </c>
      <c r="V279">
        <v>-27.87017</v>
      </c>
      <c r="W279">
        <v>177.2036</v>
      </c>
      <c r="X279">
        <v>39.00919</v>
      </c>
      <c r="Y279">
        <v>0.3928571</v>
      </c>
      <c r="Z279">
        <v>-30.38323</v>
      </c>
      <c r="AA279">
        <v>-86.88013</v>
      </c>
      <c r="AB279">
        <v>-28.17661</v>
      </c>
      <c r="AC279">
        <v>177.0001</v>
      </c>
      <c r="AD279">
        <v>39.3023</v>
      </c>
      <c r="AE279">
        <v>38</v>
      </c>
      <c r="AF279">
        <v>24</v>
      </c>
      <c r="AG279">
        <v>180</v>
      </c>
      <c r="AH279" t="s">
        <v>299</v>
      </c>
      <c r="AI279" t="s">
        <v>799</v>
      </c>
      <c r="AJ279">
        <v>6.05928283506176</v>
      </c>
      <c r="AK279" t="b">
        <v>1</v>
      </c>
    </row>
    <row r="280" spans="1:13">
      <c r="A280" s="26">
        <v>45482.2539583333</v>
      </c>
      <c r="B280">
        <v>0</v>
      </c>
      <c r="C280">
        <v>0</v>
      </c>
      <c r="D280" t="s">
        <v>479</v>
      </c>
      <c r="E280" s="21">
        <v>70</v>
      </c>
      <c r="F280" s="32">
        <v>45482.2538194444</v>
      </c>
      <c r="G280" t="s">
        <v>298</v>
      </c>
      <c r="H280">
        <v>3.902479</v>
      </c>
      <c r="I280">
        <v>-0.3629799</v>
      </c>
      <c r="J280">
        <v>180</v>
      </c>
      <c r="K280" t="s">
        <v>299</v>
      </c>
      <c r="L280" t="s">
        <v>800</v>
      </c>
      <c r="M280">
        <v>5.99476926549502</v>
      </c>
    </row>
    <row r="281" spans="1:37">
      <c r="A281" s="26">
        <v>45482.2539583333</v>
      </c>
      <c r="B281">
        <v>0</v>
      </c>
      <c r="C281">
        <v>0</v>
      </c>
      <c r="D281" t="s">
        <v>297</v>
      </c>
      <c r="E281" s="21">
        <v>70</v>
      </c>
      <c r="F281" s="32">
        <v>45482.2538194444</v>
      </c>
      <c r="G281" t="s">
        <v>298</v>
      </c>
      <c r="H281">
        <v>3.902479</v>
      </c>
      <c r="I281">
        <v>3.902479</v>
      </c>
      <c r="J281">
        <v>-0.3629799</v>
      </c>
      <c r="K281">
        <v>254.7083</v>
      </c>
      <c r="L281">
        <v>261.2169</v>
      </c>
      <c r="M281">
        <v>264.0417</v>
      </c>
      <c r="N281">
        <v>48000</v>
      </c>
      <c r="O281">
        <v>-1</v>
      </c>
      <c r="P281">
        <v>136963</v>
      </c>
      <c r="Q281">
        <v>48000</v>
      </c>
      <c r="R281">
        <v>0</v>
      </c>
      <c r="S281">
        <v>0.3691275</v>
      </c>
      <c r="T281">
        <v>-30.6023</v>
      </c>
      <c r="U281">
        <v>-79.96031</v>
      </c>
      <c r="V281">
        <v>-27.81363</v>
      </c>
      <c r="W281">
        <v>291.0998</v>
      </c>
      <c r="X281">
        <v>39.08766</v>
      </c>
      <c r="Y281">
        <v>0.3928571</v>
      </c>
      <c r="Z281">
        <v>-30.38323</v>
      </c>
      <c r="AA281">
        <v>-86.88013</v>
      </c>
      <c r="AB281">
        <v>-28.17661</v>
      </c>
      <c r="AC281">
        <v>179.1633</v>
      </c>
      <c r="AD281">
        <v>39.3023</v>
      </c>
      <c r="AE281">
        <v>38</v>
      </c>
      <c r="AF281">
        <v>24</v>
      </c>
      <c r="AG281">
        <v>180</v>
      </c>
      <c r="AH281" t="s">
        <v>299</v>
      </c>
      <c r="AI281" t="s">
        <v>800</v>
      </c>
      <c r="AJ281">
        <v>5.99476926549502</v>
      </c>
      <c r="AK281" t="b">
        <v>1</v>
      </c>
    </row>
    <row r="282" spans="1:13">
      <c r="A282" s="26">
        <v>45482.2540740741</v>
      </c>
      <c r="B282">
        <v>0</v>
      </c>
      <c r="C282">
        <v>0</v>
      </c>
      <c r="D282" t="s">
        <v>479</v>
      </c>
      <c r="E282" s="21">
        <v>71</v>
      </c>
      <c r="F282" s="32">
        <v>45482.2539351852</v>
      </c>
      <c r="G282" t="s">
        <v>480</v>
      </c>
      <c r="H282">
        <v>3.908125</v>
      </c>
      <c r="I282">
        <v>-0.3058777</v>
      </c>
      <c r="J282">
        <v>180</v>
      </c>
      <c r="K282" t="s">
        <v>299</v>
      </c>
      <c r="L282" t="s">
        <v>801</v>
      </c>
      <c r="M282">
        <v>5.74791313401956</v>
      </c>
    </row>
    <row r="283" spans="1:37">
      <c r="A283" s="26">
        <v>45482.2540740741</v>
      </c>
      <c r="B283">
        <v>0</v>
      </c>
      <c r="C283">
        <v>0</v>
      </c>
      <c r="D283" t="s">
        <v>297</v>
      </c>
      <c r="E283" s="21">
        <v>71</v>
      </c>
      <c r="F283" s="32">
        <v>45482.2539351852</v>
      </c>
      <c r="G283" t="s">
        <v>298</v>
      </c>
      <c r="H283">
        <v>3.908125</v>
      </c>
      <c r="I283">
        <v>3.908125</v>
      </c>
      <c r="J283">
        <v>-0.3058777</v>
      </c>
      <c r="K283">
        <v>250.8542</v>
      </c>
      <c r="L283">
        <v>256.4043</v>
      </c>
      <c r="M283">
        <v>262.5625</v>
      </c>
      <c r="N283">
        <v>48000</v>
      </c>
      <c r="O283">
        <v>-1</v>
      </c>
      <c r="P283">
        <v>136963</v>
      </c>
      <c r="Q283">
        <v>48000</v>
      </c>
      <c r="R283">
        <v>0</v>
      </c>
      <c r="S283">
        <v>0.3691275</v>
      </c>
      <c r="T283">
        <v>-30.65638</v>
      </c>
      <c r="U283">
        <v>-80.12649</v>
      </c>
      <c r="V283">
        <v>-27.87074</v>
      </c>
      <c r="W283">
        <v>291.7267</v>
      </c>
      <c r="X283">
        <v>39.14591</v>
      </c>
      <c r="Y283">
        <v>0.3928571</v>
      </c>
      <c r="Z283">
        <v>-30.38323</v>
      </c>
      <c r="AA283">
        <v>-86.88013</v>
      </c>
      <c r="AB283">
        <v>-28.17661</v>
      </c>
      <c r="AC283">
        <v>177.3982</v>
      </c>
      <c r="AD283">
        <v>39.3023</v>
      </c>
      <c r="AE283">
        <v>38</v>
      </c>
      <c r="AF283">
        <v>24</v>
      </c>
      <c r="AG283">
        <v>180</v>
      </c>
      <c r="AH283" t="s">
        <v>299</v>
      </c>
      <c r="AI283" t="s">
        <v>801</v>
      </c>
      <c r="AJ283">
        <v>5.74791313401956</v>
      </c>
      <c r="AK283" t="b">
        <v>1</v>
      </c>
    </row>
    <row r="284" spans="1:13">
      <c r="A284" s="26">
        <v>45482.2541898148</v>
      </c>
      <c r="B284">
        <v>0</v>
      </c>
      <c r="C284">
        <v>0</v>
      </c>
      <c r="D284" t="s">
        <v>479</v>
      </c>
      <c r="E284" s="21">
        <v>71</v>
      </c>
      <c r="F284" s="32">
        <v>45482.2540509259</v>
      </c>
      <c r="G284" t="s">
        <v>298</v>
      </c>
      <c r="H284">
        <v>3.788321</v>
      </c>
      <c r="I284">
        <v>-0.351141</v>
      </c>
      <c r="J284">
        <v>180</v>
      </c>
      <c r="K284" t="s">
        <v>299</v>
      </c>
      <c r="L284" t="s">
        <v>802</v>
      </c>
      <c r="M284">
        <v>6.74136349739474</v>
      </c>
    </row>
    <row r="285" spans="1:37">
      <c r="A285" s="26">
        <v>45482.2541898148</v>
      </c>
      <c r="B285">
        <v>0</v>
      </c>
      <c r="C285">
        <v>0</v>
      </c>
      <c r="D285" t="s">
        <v>297</v>
      </c>
      <c r="E285" s="21">
        <v>71</v>
      </c>
      <c r="F285" s="32">
        <v>45482.2540509259</v>
      </c>
      <c r="G285" t="s">
        <v>298</v>
      </c>
      <c r="H285">
        <v>3.788321</v>
      </c>
      <c r="I285">
        <v>3.788321</v>
      </c>
      <c r="J285">
        <v>-0.351141</v>
      </c>
      <c r="K285">
        <v>261</v>
      </c>
      <c r="L285">
        <v>265.2124</v>
      </c>
      <c r="M285">
        <v>269.2917</v>
      </c>
      <c r="N285">
        <v>48000</v>
      </c>
      <c r="O285">
        <v>-1</v>
      </c>
      <c r="P285">
        <v>136963</v>
      </c>
      <c r="Q285">
        <v>48000</v>
      </c>
      <c r="R285">
        <v>0</v>
      </c>
      <c r="S285">
        <v>0.3668904</v>
      </c>
      <c r="T285">
        <v>-30.62857</v>
      </c>
      <c r="U285">
        <v>-79.58154</v>
      </c>
      <c r="V285">
        <v>-27.82547</v>
      </c>
      <c r="W285">
        <v>290.6084</v>
      </c>
      <c r="X285">
        <v>39.40644</v>
      </c>
      <c r="Y285">
        <v>0.3928571</v>
      </c>
      <c r="Z285">
        <v>-30.38323</v>
      </c>
      <c r="AA285">
        <v>-86.88013</v>
      </c>
      <c r="AB285">
        <v>-28.17661</v>
      </c>
      <c r="AC285">
        <v>177.5768</v>
      </c>
      <c r="AD285">
        <v>39.3023</v>
      </c>
      <c r="AE285">
        <v>38</v>
      </c>
      <c r="AF285">
        <v>24</v>
      </c>
      <c r="AG285">
        <v>180</v>
      </c>
      <c r="AH285" t="s">
        <v>299</v>
      </c>
      <c r="AI285" t="s">
        <v>802</v>
      </c>
      <c r="AJ285">
        <v>6.74136349739474</v>
      </c>
      <c r="AK285" t="b">
        <v>1</v>
      </c>
    </row>
    <row r="286" spans="1:13">
      <c r="A286" s="26">
        <v>45482.2543055556</v>
      </c>
      <c r="B286">
        <v>0</v>
      </c>
      <c r="C286">
        <v>0</v>
      </c>
      <c r="D286" t="s">
        <v>479</v>
      </c>
      <c r="E286" s="21">
        <v>72</v>
      </c>
      <c r="F286" s="32">
        <v>45482.2541666667</v>
      </c>
      <c r="G286" t="s">
        <v>480</v>
      </c>
      <c r="H286">
        <v>3.272656</v>
      </c>
      <c r="I286">
        <v>-0.1989479</v>
      </c>
      <c r="J286">
        <v>180</v>
      </c>
      <c r="K286" t="s">
        <v>299</v>
      </c>
      <c r="L286" t="s">
        <v>803</v>
      </c>
      <c r="M286">
        <v>6.09877726853965</v>
      </c>
    </row>
    <row r="287" spans="1:37">
      <c r="A287" s="26">
        <v>45482.2543055556</v>
      </c>
      <c r="B287">
        <v>0</v>
      </c>
      <c r="C287">
        <v>0</v>
      </c>
      <c r="D287" t="s">
        <v>297</v>
      </c>
      <c r="E287" s="21">
        <v>72</v>
      </c>
      <c r="F287" s="32">
        <v>45482.2541666667</v>
      </c>
      <c r="G287" t="s">
        <v>298</v>
      </c>
      <c r="H287">
        <v>3.272656</v>
      </c>
      <c r="I287">
        <v>3.272656</v>
      </c>
      <c r="J287">
        <v>-0.1989479</v>
      </c>
      <c r="K287">
        <v>252.8333</v>
      </c>
      <c r="L287">
        <v>292.9102</v>
      </c>
      <c r="M287">
        <v>379.4583</v>
      </c>
      <c r="N287">
        <v>48000</v>
      </c>
      <c r="O287">
        <v>-1</v>
      </c>
      <c r="P287">
        <v>136963</v>
      </c>
      <c r="Q287">
        <v>48000</v>
      </c>
      <c r="R287">
        <v>0</v>
      </c>
      <c r="S287">
        <v>0.3825503</v>
      </c>
      <c r="T287">
        <v>-30.6228</v>
      </c>
      <c r="U287">
        <v>-80.62985</v>
      </c>
      <c r="V287">
        <v>-27.97767</v>
      </c>
      <c r="W287">
        <v>124.747</v>
      </c>
      <c r="X287">
        <v>38.85769</v>
      </c>
      <c r="Y287">
        <v>0.3928571</v>
      </c>
      <c r="Z287">
        <v>-30.38323</v>
      </c>
      <c r="AA287">
        <v>-86.88013</v>
      </c>
      <c r="AB287">
        <v>-28.17661</v>
      </c>
      <c r="AC287">
        <v>109.5998</v>
      </c>
      <c r="AD287">
        <v>39.3023</v>
      </c>
      <c r="AE287">
        <v>38</v>
      </c>
      <c r="AF287">
        <v>24</v>
      </c>
      <c r="AG287">
        <v>180</v>
      </c>
      <c r="AH287" t="s">
        <v>299</v>
      </c>
      <c r="AI287" t="s">
        <v>803</v>
      </c>
      <c r="AJ287">
        <v>6.09877726853965</v>
      </c>
      <c r="AK287" t="b">
        <v>1</v>
      </c>
    </row>
    <row r="288" spans="1:13">
      <c r="A288" s="26">
        <v>45482.2544212963</v>
      </c>
      <c r="B288">
        <v>0</v>
      </c>
      <c r="C288">
        <v>0</v>
      </c>
      <c r="D288" t="s">
        <v>479</v>
      </c>
      <c r="E288" s="21">
        <v>72</v>
      </c>
      <c r="F288" s="32">
        <v>45482.2542824074</v>
      </c>
      <c r="G288" t="s">
        <v>298</v>
      </c>
      <c r="H288">
        <v>3.972993</v>
      </c>
      <c r="I288">
        <v>-0.27281</v>
      </c>
      <c r="J288">
        <v>180</v>
      </c>
      <c r="K288" t="s">
        <v>299</v>
      </c>
      <c r="L288" t="s">
        <v>804</v>
      </c>
      <c r="M288">
        <v>5.97612269205949</v>
      </c>
    </row>
    <row r="289" spans="1:37">
      <c r="A289" s="26">
        <v>45482.2544328704</v>
      </c>
      <c r="B289">
        <v>0</v>
      </c>
      <c r="C289">
        <v>0</v>
      </c>
      <c r="D289" t="s">
        <v>297</v>
      </c>
      <c r="E289" s="21">
        <v>72</v>
      </c>
      <c r="F289" s="32">
        <v>45482.2542824074</v>
      </c>
      <c r="G289" t="s">
        <v>298</v>
      </c>
      <c r="H289">
        <v>3.972993</v>
      </c>
      <c r="I289">
        <v>3.972993</v>
      </c>
      <c r="J289">
        <v>-0.27281</v>
      </c>
      <c r="K289">
        <v>314.0417</v>
      </c>
      <c r="L289">
        <v>317.9081</v>
      </c>
      <c r="M289">
        <v>321.625</v>
      </c>
      <c r="N289">
        <v>48000</v>
      </c>
      <c r="O289">
        <v>-1</v>
      </c>
      <c r="P289">
        <v>136963</v>
      </c>
      <c r="Q289">
        <v>48000</v>
      </c>
      <c r="R289">
        <v>0</v>
      </c>
      <c r="S289">
        <v>0.3736018</v>
      </c>
      <c r="T289">
        <v>-30.65508</v>
      </c>
      <c r="U289">
        <v>-80.4874</v>
      </c>
      <c r="V289">
        <v>-27.9038</v>
      </c>
      <c r="W289">
        <v>293.0976</v>
      </c>
      <c r="X289">
        <v>39.09949</v>
      </c>
      <c r="Y289">
        <v>0.3928571</v>
      </c>
      <c r="Z289">
        <v>-30.38323</v>
      </c>
      <c r="AA289">
        <v>-86.88013</v>
      </c>
      <c r="AB289">
        <v>-28.17661</v>
      </c>
      <c r="AC289">
        <v>292.3476</v>
      </c>
      <c r="AD289">
        <v>39.3023</v>
      </c>
      <c r="AE289">
        <v>38</v>
      </c>
      <c r="AF289">
        <v>24</v>
      </c>
      <c r="AG289">
        <v>180</v>
      </c>
      <c r="AH289" t="s">
        <v>299</v>
      </c>
      <c r="AI289" t="s">
        <v>804</v>
      </c>
      <c r="AJ289">
        <v>5.97612269205949</v>
      </c>
      <c r="AK289" t="b">
        <v>1</v>
      </c>
    </row>
    <row r="290" spans="1:13">
      <c r="A290" s="26">
        <v>45482.254537037</v>
      </c>
      <c r="B290">
        <v>0</v>
      </c>
      <c r="C290">
        <v>0</v>
      </c>
      <c r="D290" t="s">
        <v>479</v>
      </c>
      <c r="E290" s="21">
        <v>73</v>
      </c>
      <c r="F290" s="32">
        <v>45482.2543981482</v>
      </c>
      <c r="G290" t="s">
        <v>480</v>
      </c>
      <c r="H290">
        <v>3.856855</v>
      </c>
      <c r="I290">
        <v>-0.2857189</v>
      </c>
      <c r="J290">
        <v>180</v>
      </c>
      <c r="K290" t="s">
        <v>299</v>
      </c>
      <c r="L290" t="s">
        <v>805</v>
      </c>
      <c r="M290">
        <v>5.59858045298319</v>
      </c>
    </row>
    <row r="291" spans="1:37">
      <c r="A291" s="26">
        <v>45482.254537037</v>
      </c>
      <c r="B291">
        <v>0</v>
      </c>
      <c r="C291">
        <v>0</v>
      </c>
      <c r="D291" t="s">
        <v>297</v>
      </c>
      <c r="E291" s="21">
        <v>73</v>
      </c>
      <c r="F291" s="32">
        <v>45482.2543981482</v>
      </c>
      <c r="G291" t="s">
        <v>298</v>
      </c>
      <c r="H291">
        <v>3.856855</v>
      </c>
      <c r="I291">
        <v>3.856855</v>
      </c>
      <c r="J291">
        <v>-0.2857189</v>
      </c>
      <c r="K291">
        <v>313.3542</v>
      </c>
      <c r="L291">
        <v>316.0593</v>
      </c>
      <c r="M291">
        <v>321.8958</v>
      </c>
      <c r="N291">
        <v>48000</v>
      </c>
      <c r="O291">
        <v>-1</v>
      </c>
      <c r="P291">
        <v>136963</v>
      </c>
      <c r="Q291">
        <v>48000</v>
      </c>
      <c r="R291">
        <v>0</v>
      </c>
      <c r="S291">
        <v>0.3691275</v>
      </c>
      <c r="T291">
        <v>-30.68635</v>
      </c>
      <c r="U291">
        <v>-80.40384</v>
      </c>
      <c r="V291">
        <v>-27.8909</v>
      </c>
      <c r="W291">
        <v>290.9666</v>
      </c>
      <c r="X291">
        <v>39.31756</v>
      </c>
      <c r="Y291">
        <v>0.3928571</v>
      </c>
      <c r="Z291">
        <v>-30.38323</v>
      </c>
      <c r="AA291">
        <v>-86.88013</v>
      </c>
      <c r="AB291">
        <v>-28.17661</v>
      </c>
      <c r="AC291">
        <v>178.6146</v>
      </c>
      <c r="AD291">
        <v>39.3023</v>
      </c>
      <c r="AE291">
        <v>38</v>
      </c>
      <c r="AF291">
        <v>24</v>
      </c>
      <c r="AG291">
        <v>180</v>
      </c>
      <c r="AH291" t="s">
        <v>299</v>
      </c>
      <c r="AI291" t="s">
        <v>805</v>
      </c>
      <c r="AJ291">
        <v>5.59858045298319</v>
      </c>
      <c r="AK291" t="b">
        <v>1</v>
      </c>
    </row>
    <row r="292" spans="1:13">
      <c r="A292" s="26">
        <v>45482.2546643519</v>
      </c>
      <c r="B292">
        <v>0</v>
      </c>
      <c r="C292">
        <v>0</v>
      </c>
      <c r="D292" t="s">
        <v>479</v>
      </c>
      <c r="E292" s="21">
        <v>73</v>
      </c>
      <c r="F292" s="32">
        <v>45482.2545138889</v>
      </c>
      <c r="G292" t="s">
        <v>298</v>
      </c>
      <c r="H292">
        <v>3.825742</v>
      </c>
      <c r="I292">
        <v>-0.3186016</v>
      </c>
      <c r="J292">
        <v>180</v>
      </c>
      <c r="K292" t="s">
        <v>299</v>
      </c>
      <c r="L292" t="s">
        <v>806</v>
      </c>
      <c r="M292">
        <v>5.98845864739506</v>
      </c>
    </row>
    <row r="293" spans="1:37">
      <c r="A293" s="26">
        <v>45482.2546643519</v>
      </c>
      <c r="B293">
        <v>0</v>
      </c>
      <c r="C293">
        <v>0</v>
      </c>
      <c r="D293" t="s">
        <v>297</v>
      </c>
      <c r="E293" s="21">
        <v>73</v>
      </c>
      <c r="F293" s="32">
        <v>45482.2545138889</v>
      </c>
      <c r="G293" t="s">
        <v>298</v>
      </c>
      <c r="H293">
        <v>3.825742</v>
      </c>
      <c r="I293">
        <v>3.825742</v>
      </c>
      <c r="J293">
        <v>-0.3186016</v>
      </c>
      <c r="K293">
        <v>250.875</v>
      </c>
      <c r="L293">
        <v>286.4221</v>
      </c>
      <c r="M293">
        <v>322.0833</v>
      </c>
      <c r="N293">
        <v>47301.82</v>
      </c>
      <c r="O293">
        <v>-1</v>
      </c>
      <c r="P293">
        <v>136963</v>
      </c>
      <c r="Q293">
        <v>48000</v>
      </c>
      <c r="R293">
        <v>1</v>
      </c>
      <c r="S293">
        <v>0.3691275</v>
      </c>
      <c r="T293">
        <v>-30.63471</v>
      </c>
      <c r="U293">
        <v>-80.21693</v>
      </c>
      <c r="V293">
        <v>-27.85801</v>
      </c>
      <c r="W293">
        <v>176.9262</v>
      </c>
      <c r="X293">
        <v>38.97998</v>
      </c>
      <c r="Y293">
        <v>0.3928571</v>
      </c>
      <c r="Z293">
        <v>-30.38323</v>
      </c>
      <c r="AA293">
        <v>-86.88013</v>
      </c>
      <c r="AB293">
        <v>-28.17661</v>
      </c>
      <c r="AC293">
        <v>175.9934</v>
      </c>
      <c r="AD293">
        <v>39.3023</v>
      </c>
      <c r="AE293">
        <v>38</v>
      </c>
      <c r="AF293">
        <v>24</v>
      </c>
      <c r="AG293">
        <v>180</v>
      </c>
      <c r="AH293" t="s">
        <v>299</v>
      </c>
      <c r="AI293" t="s">
        <v>806</v>
      </c>
      <c r="AJ293">
        <v>5.98845864739506</v>
      </c>
      <c r="AK293" t="b">
        <v>1</v>
      </c>
    </row>
    <row r="294" spans="1:13">
      <c r="A294" s="26">
        <v>45482.2547685185</v>
      </c>
      <c r="B294">
        <v>0</v>
      </c>
      <c r="C294">
        <v>0</v>
      </c>
      <c r="D294" t="s">
        <v>479</v>
      </c>
      <c r="E294" s="21">
        <v>74</v>
      </c>
      <c r="F294" s="32">
        <v>45482.2546296296</v>
      </c>
      <c r="G294" t="s">
        <v>480</v>
      </c>
      <c r="H294">
        <v>3.86487</v>
      </c>
      <c r="I294">
        <v>-0.2602654</v>
      </c>
      <c r="J294">
        <v>180</v>
      </c>
      <c r="K294" t="s">
        <v>299</v>
      </c>
      <c r="L294" t="s">
        <v>807</v>
      </c>
      <c r="M294">
        <v>5.99296314350176</v>
      </c>
    </row>
    <row r="295" spans="1:37">
      <c r="A295" s="26">
        <v>45482.2547685185</v>
      </c>
      <c r="B295">
        <v>0</v>
      </c>
      <c r="C295">
        <v>0</v>
      </c>
      <c r="D295" t="s">
        <v>297</v>
      </c>
      <c r="E295" s="21">
        <v>74</v>
      </c>
      <c r="F295" s="32">
        <v>45482.2546296296</v>
      </c>
      <c r="G295" t="s">
        <v>298</v>
      </c>
      <c r="H295">
        <v>3.86487</v>
      </c>
      <c r="I295">
        <v>3.86487</v>
      </c>
      <c r="J295">
        <v>-0.2602654</v>
      </c>
      <c r="K295">
        <v>256.625</v>
      </c>
      <c r="L295">
        <v>280.7188</v>
      </c>
      <c r="M295">
        <v>303.2083</v>
      </c>
      <c r="N295">
        <v>47531.18</v>
      </c>
      <c r="O295">
        <v>-1</v>
      </c>
      <c r="P295">
        <v>136963</v>
      </c>
      <c r="Q295">
        <v>48000</v>
      </c>
      <c r="R295">
        <v>1</v>
      </c>
      <c r="S295">
        <v>0.3691275</v>
      </c>
      <c r="T295">
        <v>-30.69779</v>
      </c>
      <c r="U295">
        <v>-80.12563</v>
      </c>
      <c r="V295">
        <v>-27.91635</v>
      </c>
      <c r="W295">
        <v>177.5442</v>
      </c>
      <c r="X295">
        <v>39.08803</v>
      </c>
      <c r="Y295">
        <v>0.3928571</v>
      </c>
      <c r="Z295">
        <v>-30.38323</v>
      </c>
      <c r="AA295">
        <v>-86.88013</v>
      </c>
      <c r="AB295">
        <v>-28.17661</v>
      </c>
      <c r="AC295">
        <v>291.3325</v>
      </c>
      <c r="AD295">
        <v>39.3023</v>
      </c>
      <c r="AE295">
        <v>38</v>
      </c>
      <c r="AF295">
        <v>24</v>
      </c>
      <c r="AG295">
        <v>180</v>
      </c>
      <c r="AH295" t="s">
        <v>299</v>
      </c>
      <c r="AI295" t="s">
        <v>807</v>
      </c>
      <c r="AJ295">
        <v>5.99296314350176</v>
      </c>
      <c r="AK295" t="b">
        <v>1</v>
      </c>
    </row>
    <row r="296" spans="1:13">
      <c r="A296" s="26">
        <v>45482.2548958333</v>
      </c>
      <c r="B296">
        <v>0</v>
      </c>
      <c r="C296">
        <v>0</v>
      </c>
      <c r="D296" t="s">
        <v>479</v>
      </c>
      <c r="E296" s="21">
        <v>74</v>
      </c>
      <c r="F296" s="32">
        <v>45482.2547453704</v>
      </c>
      <c r="G296" t="s">
        <v>298</v>
      </c>
      <c r="H296">
        <v>3.73958</v>
      </c>
      <c r="I296">
        <v>-0.2878532</v>
      </c>
      <c r="J296">
        <v>180</v>
      </c>
      <c r="K296" t="s">
        <v>299</v>
      </c>
      <c r="L296" t="s">
        <v>808</v>
      </c>
      <c r="M296">
        <v>6.04487530180666</v>
      </c>
    </row>
    <row r="297" spans="1:37">
      <c r="A297" s="26">
        <v>45482.2548958333</v>
      </c>
      <c r="B297">
        <v>0</v>
      </c>
      <c r="C297">
        <v>0</v>
      </c>
      <c r="D297" t="s">
        <v>297</v>
      </c>
      <c r="E297" s="21">
        <v>74</v>
      </c>
      <c r="F297" s="32">
        <v>45482.2547453704</v>
      </c>
      <c r="G297" t="s">
        <v>298</v>
      </c>
      <c r="H297">
        <v>3.73958</v>
      </c>
      <c r="I297">
        <v>3.73958</v>
      </c>
      <c r="J297">
        <v>-0.2878532</v>
      </c>
      <c r="K297">
        <v>257.5417</v>
      </c>
      <c r="L297">
        <v>290.8539</v>
      </c>
      <c r="M297">
        <v>325.5208</v>
      </c>
      <c r="N297">
        <v>47295.29</v>
      </c>
      <c r="O297">
        <v>-1</v>
      </c>
      <c r="P297">
        <v>136963</v>
      </c>
      <c r="Q297">
        <v>48000</v>
      </c>
      <c r="R297">
        <v>1</v>
      </c>
      <c r="S297">
        <v>0.3691275</v>
      </c>
      <c r="T297">
        <v>-30.68743</v>
      </c>
      <c r="U297">
        <v>-79.98931</v>
      </c>
      <c r="V297">
        <v>-27.88876</v>
      </c>
      <c r="W297">
        <v>179.0928</v>
      </c>
      <c r="X297">
        <v>39.2858</v>
      </c>
      <c r="Y297">
        <v>0.3928571</v>
      </c>
      <c r="Z297">
        <v>-30.38323</v>
      </c>
      <c r="AA297">
        <v>-86.88013</v>
      </c>
      <c r="AB297">
        <v>-28.17661</v>
      </c>
      <c r="AC297">
        <v>179.1674</v>
      </c>
      <c r="AD297">
        <v>39.3023</v>
      </c>
      <c r="AE297">
        <v>38</v>
      </c>
      <c r="AF297">
        <v>24</v>
      </c>
      <c r="AG297">
        <v>180</v>
      </c>
      <c r="AH297" t="s">
        <v>299</v>
      </c>
      <c r="AI297" t="s">
        <v>808</v>
      </c>
      <c r="AJ297">
        <v>6.04487530180666</v>
      </c>
      <c r="AK297" t="b">
        <v>1</v>
      </c>
    </row>
    <row r="298" spans="1:13">
      <c r="A298" s="26">
        <v>45482.255</v>
      </c>
      <c r="B298">
        <v>0</v>
      </c>
      <c r="C298">
        <v>0</v>
      </c>
      <c r="D298" t="s">
        <v>479</v>
      </c>
      <c r="E298" s="21">
        <v>75</v>
      </c>
      <c r="F298" s="32">
        <v>45482.2548611111</v>
      </c>
      <c r="G298" t="s">
        <v>480</v>
      </c>
      <c r="H298">
        <v>3.901964</v>
      </c>
      <c r="I298">
        <v>-0.2684803</v>
      </c>
      <c r="J298">
        <v>180</v>
      </c>
      <c r="K298" t="s">
        <v>299</v>
      </c>
      <c r="L298" t="s">
        <v>809</v>
      </c>
      <c r="M298">
        <v>5.78512737022053</v>
      </c>
    </row>
    <row r="299" spans="1:37">
      <c r="A299" s="26">
        <v>45482.255</v>
      </c>
      <c r="B299">
        <v>0</v>
      </c>
      <c r="C299">
        <v>0</v>
      </c>
      <c r="D299" t="s">
        <v>297</v>
      </c>
      <c r="E299" s="21">
        <v>75</v>
      </c>
      <c r="F299" s="32">
        <v>45482.2548611111</v>
      </c>
      <c r="G299" t="s">
        <v>298</v>
      </c>
      <c r="H299">
        <v>3.901964</v>
      </c>
      <c r="I299">
        <v>3.901964</v>
      </c>
      <c r="J299">
        <v>-0.2684803</v>
      </c>
      <c r="K299">
        <v>242.4583</v>
      </c>
      <c r="L299">
        <v>248.2358</v>
      </c>
      <c r="M299">
        <v>253.0417</v>
      </c>
      <c r="N299">
        <v>48000</v>
      </c>
      <c r="O299">
        <v>-1</v>
      </c>
      <c r="P299">
        <v>136963</v>
      </c>
      <c r="Q299">
        <v>48000</v>
      </c>
      <c r="R299">
        <v>0</v>
      </c>
      <c r="S299">
        <v>0.3691275</v>
      </c>
      <c r="T299">
        <v>-30.69147</v>
      </c>
      <c r="U299">
        <v>-80.79087</v>
      </c>
      <c r="V299">
        <v>-27.90813</v>
      </c>
      <c r="W299">
        <v>179.4934</v>
      </c>
      <c r="X299">
        <v>38.99969</v>
      </c>
      <c r="Y299">
        <v>0.3928571</v>
      </c>
      <c r="Z299">
        <v>-30.38323</v>
      </c>
      <c r="AA299">
        <v>-86.88013</v>
      </c>
      <c r="AB299">
        <v>-28.17661</v>
      </c>
      <c r="AC299">
        <v>178.2001</v>
      </c>
      <c r="AD299">
        <v>39.3023</v>
      </c>
      <c r="AE299">
        <v>38</v>
      </c>
      <c r="AF299">
        <v>24</v>
      </c>
      <c r="AG299">
        <v>180</v>
      </c>
      <c r="AH299" t="s">
        <v>299</v>
      </c>
      <c r="AI299" t="s">
        <v>809</v>
      </c>
      <c r="AJ299">
        <v>5.78512737022053</v>
      </c>
      <c r="AK299" t="b">
        <v>1</v>
      </c>
    </row>
    <row r="300" spans="1:13">
      <c r="A300" s="26">
        <v>45482.2551273148</v>
      </c>
      <c r="B300">
        <v>0</v>
      </c>
      <c r="C300">
        <v>0</v>
      </c>
      <c r="D300" t="s">
        <v>479</v>
      </c>
      <c r="E300" s="21">
        <v>75</v>
      </c>
      <c r="F300" s="32">
        <v>45482.2549768519</v>
      </c>
      <c r="G300" t="s">
        <v>298</v>
      </c>
      <c r="H300">
        <v>3.80984</v>
      </c>
      <c r="I300">
        <v>-0.2961349</v>
      </c>
      <c r="J300">
        <v>180</v>
      </c>
      <c r="K300" t="s">
        <v>299</v>
      </c>
      <c r="L300" t="s">
        <v>810</v>
      </c>
      <c r="M300">
        <v>5.82479090791199</v>
      </c>
    </row>
    <row r="301" spans="1:37">
      <c r="A301" s="26">
        <v>45482.2551273148</v>
      </c>
      <c r="B301">
        <v>0</v>
      </c>
      <c r="C301">
        <v>0</v>
      </c>
      <c r="D301" t="s">
        <v>297</v>
      </c>
      <c r="E301" s="21">
        <v>75</v>
      </c>
      <c r="F301" s="32">
        <v>45482.2549768519</v>
      </c>
      <c r="G301" t="s">
        <v>298</v>
      </c>
      <c r="H301">
        <v>3.80984</v>
      </c>
      <c r="I301">
        <v>3.80984</v>
      </c>
      <c r="J301">
        <v>-0.2961349</v>
      </c>
      <c r="K301">
        <v>309.8125</v>
      </c>
      <c r="L301">
        <v>313.9293</v>
      </c>
      <c r="M301">
        <v>321.25</v>
      </c>
      <c r="N301">
        <v>48000</v>
      </c>
      <c r="O301">
        <v>-1</v>
      </c>
      <c r="P301">
        <v>136963</v>
      </c>
      <c r="Q301">
        <v>48000</v>
      </c>
      <c r="R301">
        <v>0</v>
      </c>
      <c r="S301">
        <v>0.3691275</v>
      </c>
      <c r="T301">
        <v>-30.6673</v>
      </c>
      <c r="U301">
        <v>-80.4832</v>
      </c>
      <c r="V301">
        <v>-27.88048</v>
      </c>
      <c r="W301">
        <v>179.3359</v>
      </c>
      <c r="X301">
        <v>38.9769</v>
      </c>
      <c r="Y301">
        <v>0.3928571</v>
      </c>
      <c r="Z301">
        <v>-30.38323</v>
      </c>
      <c r="AA301">
        <v>-86.88013</v>
      </c>
      <c r="AB301">
        <v>-28.17661</v>
      </c>
      <c r="AC301">
        <v>177.8801</v>
      </c>
      <c r="AD301">
        <v>39.3023</v>
      </c>
      <c r="AE301">
        <v>38</v>
      </c>
      <c r="AF301">
        <v>24</v>
      </c>
      <c r="AG301">
        <v>180</v>
      </c>
      <c r="AH301" t="s">
        <v>299</v>
      </c>
      <c r="AI301" t="s">
        <v>810</v>
      </c>
      <c r="AJ301">
        <v>5.82479090791199</v>
      </c>
      <c r="AK301" t="b">
        <v>1</v>
      </c>
    </row>
    <row r="302" spans="1:13">
      <c r="A302" s="26">
        <v>45482.2552430556</v>
      </c>
      <c r="B302">
        <v>0</v>
      </c>
      <c r="C302">
        <v>0</v>
      </c>
      <c r="D302" t="s">
        <v>479</v>
      </c>
      <c r="E302" s="21">
        <v>76</v>
      </c>
      <c r="F302" s="32">
        <v>45482.2550925926</v>
      </c>
      <c r="G302" t="s">
        <v>480</v>
      </c>
      <c r="H302">
        <v>3.873415</v>
      </c>
      <c r="I302">
        <v>-0.2836361</v>
      </c>
      <c r="J302">
        <v>180</v>
      </c>
      <c r="K302" t="s">
        <v>299</v>
      </c>
      <c r="L302" t="s">
        <v>811</v>
      </c>
      <c r="M302">
        <v>5.90835791988425</v>
      </c>
    </row>
    <row r="303" spans="1:37">
      <c r="A303" s="26">
        <v>45482.2552430556</v>
      </c>
      <c r="B303">
        <v>0</v>
      </c>
      <c r="C303">
        <v>0</v>
      </c>
      <c r="D303" t="s">
        <v>297</v>
      </c>
      <c r="E303" s="21">
        <v>76</v>
      </c>
      <c r="F303" s="32">
        <v>45482.2550925926</v>
      </c>
      <c r="G303" t="s">
        <v>298</v>
      </c>
      <c r="H303">
        <v>3.873415</v>
      </c>
      <c r="I303">
        <v>3.873415</v>
      </c>
      <c r="J303">
        <v>-0.2836361</v>
      </c>
      <c r="K303">
        <v>249.7917</v>
      </c>
      <c r="L303">
        <v>284.6613</v>
      </c>
      <c r="M303">
        <v>316.9792</v>
      </c>
      <c r="N303">
        <v>47304.2</v>
      </c>
      <c r="O303">
        <v>-1</v>
      </c>
      <c r="P303">
        <v>136963</v>
      </c>
      <c r="Q303">
        <v>48000</v>
      </c>
      <c r="R303">
        <v>1</v>
      </c>
      <c r="S303">
        <v>0.3668904</v>
      </c>
      <c r="T303">
        <v>-30.71688</v>
      </c>
      <c r="U303">
        <v>-80.61765</v>
      </c>
      <c r="V303">
        <v>-27.89298</v>
      </c>
      <c r="W303">
        <v>178.2712</v>
      </c>
      <c r="X303">
        <v>39.22194</v>
      </c>
      <c r="Y303">
        <v>0.3928571</v>
      </c>
      <c r="Z303">
        <v>-30.38323</v>
      </c>
      <c r="AA303">
        <v>-86.88013</v>
      </c>
      <c r="AB303">
        <v>-28.17661</v>
      </c>
      <c r="AC303">
        <v>176.3082</v>
      </c>
      <c r="AD303">
        <v>39.3023</v>
      </c>
      <c r="AE303">
        <v>38</v>
      </c>
      <c r="AF303">
        <v>24</v>
      </c>
      <c r="AG303">
        <v>180</v>
      </c>
      <c r="AH303" t="s">
        <v>299</v>
      </c>
      <c r="AI303" t="s">
        <v>811</v>
      </c>
      <c r="AJ303">
        <v>5.90835791988425</v>
      </c>
      <c r="AK303" t="b">
        <v>1</v>
      </c>
    </row>
    <row r="304" spans="1:13">
      <c r="A304" s="26">
        <v>45482.2553587963</v>
      </c>
      <c r="B304">
        <v>0</v>
      </c>
      <c r="C304">
        <v>0</v>
      </c>
      <c r="D304" t="s">
        <v>479</v>
      </c>
      <c r="E304" s="21">
        <v>76</v>
      </c>
      <c r="F304" s="32">
        <v>45482.2552083333</v>
      </c>
      <c r="G304" t="s">
        <v>298</v>
      </c>
      <c r="H304">
        <v>3.869823</v>
      </c>
      <c r="I304">
        <v>-0.3165379</v>
      </c>
      <c r="J304">
        <v>180</v>
      </c>
      <c r="K304" t="s">
        <v>299</v>
      </c>
      <c r="L304" t="s">
        <v>812</v>
      </c>
      <c r="M304">
        <v>5.76063880970637</v>
      </c>
    </row>
    <row r="305" spans="1:37">
      <c r="A305" s="26">
        <v>45482.2553587963</v>
      </c>
      <c r="B305">
        <v>0</v>
      </c>
      <c r="C305">
        <v>0</v>
      </c>
      <c r="D305" t="s">
        <v>297</v>
      </c>
      <c r="E305" s="21">
        <v>76</v>
      </c>
      <c r="F305" s="32">
        <v>45482.2552083333</v>
      </c>
      <c r="G305" t="s">
        <v>298</v>
      </c>
      <c r="H305">
        <v>3.869823</v>
      </c>
      <c r="I305">
        <v>3.869823</v>
      </c>
      <c r="J305">
        <v>-0.3165379</v>
      </c>
      <c r="K305">
        <v>255.1042</v>
      </c>
      <c r="L305">
        <v>262.5753</v>
      </c>
      <c r="M305">
        <v>268.6667</v>
      </c>
      <c r="N305">
        <v>48000</v>
      </c>
      <c r="O305">
        <v>-1</v>
      </c>
      <c r="P305">
        <v>136963</v>
      </c>
      <c r="Q305">
        <v>48000</v>
      </c>
      <c r="R305">
        <v>0</v>
      </c>
      <c r="S305">
        <v>0.3691275</v>
      </c>
      <c r="T305">
        <v>-30.65158</v>
      </c>
      <c r="U305">
        <v>-79.70954</v>
      </c>
      <c r="V305">
        <v>-27.86008</v>
      </c>
      <c r="W305">
        <v>291.6773</v>
      </c>
      <c r="X305">
        <v>39.07475</v>
      </c>
      <c r="Y305">
        <v>0.3928571</v>
      </c>
      <c r="Z305">
        <v>-30.38323</v>
      </c>
      <c r="AA305">
        <v>-86.88013</v>
      </c>
      <c r="AB305">
        <v>-28.17661</v>
      </c>
      <c r="AC305">
        <v>291.0566</v>
      </c>
      <c r="AD305">
        <v>39.3023</v>
      </c>
      <c r="AE305">
        <v>38</v>
      </c>
      <c r="AF305">
        <v>24</v>
      </c>
      <c r="AG305">
        <v>180</v>
      </c>
      <c r="AH305" t="s">
        <v>299</v>
      </c>
      <c r="AI305" t="s">
        <v>812</v>
      </c>
      <c r="AJ305">
        <v>5.76063880970637</v>
      </c>
      <c r="AK305" t="b">
        <v>1</v>
      </c>
    </row>
    <row r="306" spans="1:13">
      <c r="A306" s="26">
        <v>45482.255462963</v>
      </c>
      <c r="B306">
        <v>0</v>
      </c>
      <c r="C306">
        <v>0</v>
      </c>
      <c r="D306" t="s">
        <v>479</v>
      </c>
      <c r="E306" s="21">
        <v>77</v>
      </c>
      <c r="F306" s="32">
        <v>45482.2553240741</v>
      </c>
      <c r="G306" t="s">
        <v>480</v>
      </c>
      <c r="H306">
        <v>3.876609</v>
      </c>
      <c r="I306">
        <v>-0.2630501</v>
      </c>
      <c r="J306">
        <v>180</v>
      </c>
      <c r="K306" t="s">
        <v>299</v>
      </c>
      <c r="L306" t="s">
        <v>813</v>
      </c>
      <c r="M306">
        <v>6.64408343522656</v>
      </c>
    </row>
    <row r="307" spans="1:37">
      <c r="A307" s="26">
        <v>45482.255462963</v>
      </c>
      <c r="B307">
        <v>0</v>
      </c>
      <c r="C307">
        <v>0</v>
      </c>
      <c r="D307" t="s">
        <v>297</v>
      </c>
      <c r="E307" s="21">
        <v>77</v>
      </c>
      <c r="F307" s="32">
        <v>45482.2553240741</v>
      </c>
      <c r="G307" t="s">
        <v>298</v>
      </c>
      <c r="H307">
        <v>3.876609</v>
      </c>
      <c r="I307">
        <v>3.876609</v>
      </c>
      <c r="J307">
        <v>-0.2630501</v>
      </c>
      <c r="K307">
        <v>310.125</v>
      </c>
      <c r="L307">
        <v>314.7429</v>
      </c>
      <c r="M307">
        <v>319.7708</v>
      </c>
      <c r="N307">
        <v>48000</v>
      </c>
      <c r="O307">
        <v>-1</v>
      </c>
      <c r="P307">
        <v>136963</v>
      </c>
      <c r="Q307">
        <v>48000</v>
      </c>
      <c r="R307">
        <v>0</v>
      </c>
      <c r="S307">
        <v>0.3691275</v>
      </c>
      <c r="T307">
        <v>-30.70495</v>
      </c>
      <c r="U307">
        <v>-80.40361</v>
      </c>
      <c r="V307">
        <v>-27.91356</v>
      </c>
      <c r="W307">
        <v>177.5201</v>
      </c>
      <c r="X307">
        <v>38.89309</v>
      </c>
      <c r="Y307">
        <v>0.3928571</v>
      </c>
      <c r="Z307">
        <v>-30.38323</v>
      </c>
      <c r="AA307">
        <v>-86.88013</v>
      </c>
      <c r="AB307">
        <v>-28.17661</v>
      </c>
      <c r="AC307">
        <v>177.1216</v>
      </c>
      <c r="AD307">
        <v>39.3023</v>
      </c>
      <c r="AE307">
        <v>38</v>
      </c>
      <c r="AF307">
        <v>24</v>
      </c>
      <c r="AG307">
        <v>180</v>
      </c>
      <c r="AH307" t="s">
        <v>299</v>
      </c>
      <c r="AI307" t="s">
        <v>813</v>
      </c>
      <c r="AJ307">
        <v>6.64408343522656</v>
      </c>
      <c r="AK307" t="b">
        <v>1</v>
      </c>
    </row>
    <row r="308" spans="1:13">
      <c r="A308" s="26">
        <v>45482.2555902778</v>
      </c>
      <c r="B308">
        <v>0</v>
      </c>
      <c r="C308">
        <v>0</v>
      </c>
      <c r="D308" t="s">
        <v>479</v>
      </c>
      <c r="E308" s="21">
        <v>77</v>
      </c>
      <c r="F308" s="32">
        <v>45482.2554398148</v>
      </c>
      <c r="G308" t="s">
        <v>298</v>
      </c>
      <c r="H308">
        <v>3.79352</v>
      </c>
      <c r="I308">
        <v>-0.3420067</v>
      </c>
      <c r="J308">
        <v>180</v>
      </c>
      <c r="K308" t="s">
        <v>299</v>
      </c>
      <c r="L308" t="s">
        <v>814</v>
      </c>
      <c r="M308">
        <v>6.140903948979</v>
      </c>
    </row>
    <row r="309" spans="1:37">
      <c r="A309" s="26">
        <v>45482.2555902778</v>
      </c>
      <c r="B309">
        <v>0</v>
      </c>
      <c r="C309">
        <v>0</v>
      </c>
      <c r="D309" t="s">
        <v>297</v>
      </c>
      <c r="E309" s="21">
        <v>77</v>
      </c>
      <c r="F309" s="32">
        <v>45482.2554398148</v>
      </c>
      <c r="G309" t="s">
        <v>298</v>
      </c>
      <c r="H309">
        <v>3.79352</v>
      </c>
      <c r="I309">
        <v>3.79352</v>
      </c>
      <c r="J309">
        <v>-0.3420067</v>
      </c>
      <c r="K309">
        <v>256.5625</v>
      </c>
      <c r="L309">
        <v>262.9179</v>
      </c>
      <c r="M309">
        <v>266.1875</v>
      </c>
      <c r="N309">
        <v>48000</v>
      </c>
      <c r="O309">
        <v>-1</v>
      </c>
      <c r="P309">
        <v>136963</v>
      </c>
      <c r="Q309">
        <v>48000</v>
      </c>
      <c r="R309">
        <v>0</v>
      </c>
      <c r="S309">
        <v>0.3691275</v>
      </c>
      <c r="T309">
        <v>-30.64487</v>
      </c>
      <c r="U309">
        <v>-79.66417</v>
      </c>
      <c r="V309">
        <v>-27.83461</v>
      </c>
      <c r="W309">
        <v>177.6018</v>
      </c>
      <c r="X309">
        <v>38.77624</v>
      </c>
      <c r="Y309">
        <v>0.3928571</v>
      </c>
      <c r="Z309">
        <v>-30.38323</v>
      </c>
      <c r="AA309">
        <v>-86.88013</v>
      </c>
      <c r="AB309">
        <v>-28.17661</v>
      </c>
      <c r="AC309">
        <v>176.8992</v>
      </c>
      <c r="AD309">
        <v>39.3023</v>
      </c>
      <c r="AE309">
        <v>38</v>
      </c>
      <c r="AF309">
        <v>24</v>
      </c>
      <c r="AG309">
        <v>180</v>
      </c>
      <c r="AH309" t="s">
        <v>299</v>
      </c>
      <c r="AI309" t="s">
        <v>814</v>
      </c>
      <c r="AJ309">
        <v>6.140903948979</v>
      </c>
      <c r="AK309" t="b">
        <v>1</v>
      </c>
    </row>
    <row r="310" spans="1:13">
      <c r="A310" s="26">
        <v>45482.2556944444</v>
      </c>
      <c r="B310">
        <v>0</v>
      </c>
      <c r="C310">
        <v>0</v>
      </c>
      <c r="D310" t="s">
        <v>479</v>
      </c>
      <c r="E310" s="21">
        <v>78</v>
      </c>
      <c r="F310" s="32">
        <v>45482.2555555556</v>
      </c>
      <c r="G310" t="s">
        <v>480</v>
      </c>
      <c r="H310">
        <v>3.847013</v>
      </c>
      <c r="I310">
        <v>-0.2902565</v>
      </c>
      <c r="J310">
        <v>180</v>
      </c>
      <c r="K310" t="s">
        <v>299</v>
      </c>
      <c r="L310" t="s">
        <v>815</v>
      </c>
      <c r="M310">
        <v>5.39078987032239</v>
      </c>
    </row>
    <row r="311" spans="1:37">
      <c r="A311" s="26">
        <v>45482.2556944444</v>
      </c>
      <c r="B311">
        <v>0</v>
      </c>
      <c r="C311">
        <v>0</v>
      </c>
      <c r="D311" t="s">
        <v>297</v>
      </c>
      <c r="E311" s="21">
        <v>78</v>
      </c>
      <c r="F311" s="32">
        <v>45482.2555555556</v>
      </c>
      <c r="G311" t="s">
        <v>298</v>
      </c>
      <c r="H311">
        <v>3.847013</v>
      </c>
      <c r="I311">
        <v>3.847013</v>
      </c>
      <c r="J311">
        <v>-0.2902565</v>
      </c>
      <c r="K311">
        <v>252.1875</v>
      </c>
      <c r="L311">
        <v>257.9557</v>
      </c>
      <c r="M311">
        <v>262.4167</v>
      </c>
      <c r="N311">
        <v>48000</v>
      </c>
      <c r="O311">
        <v>-1</v>
      </c>
      <c r="P311">
        <v>136963</v>
      </c>
      <c r="Q311">
        <v>48000</v>
      </c>
      <c r="R311">
        <v>0</v>
      </c>
      <c r="S311">
        <v>0.3691275</v>
      </c>
      <c r="T311">
        <v>-30.67974</v>
      </c>
      <c r="U311">
        <v>-79.81014</v>
      </c>
      <c r="V311">
        <v>-27.88636</v>
      </c>
      <c r="W311">
        <v>291.5958</v>
      </c>
      <c r="X311">
        <v>39.2028</v>
      </c>
      <c r="Y311">
        <v>0.3928571</v>
      </c>
      <c r="Z311">
        <v>-30.38323</v>
      </c>
      <c r="AA311">
        <v>-86.88013</v>
      </c>
      <c r="AB311">
        <v>-28.17661</v>
      </c>
      <c r="AC311">
        <v>292.0311</v>
      </c>
      <c r="AD311">
        <v>39.3023</v>
      </c>
      <c r="AE311">
        <v>38</v>
      </c>
      <c r="AF311">
        <v>24</v>
      </c>
      <c r="AG311">
        <v>180</v>
      </c>
      <c r="AH311" t="s">
        <v>299</v>
      </c>
      <c r="AI311" t="s">
        <v>815</v>
      </c>
      <c r="AJ311">
        <v>5.39078987032239</v>
      </c>
      <c r="AK311" t="b">
        <v>1</v>
      </c>
    </row>
    <row r="312" spans="1:13">
      <c r="A312" s="26">
        <v>45482.2558101852</v>
      </c>
      <c r="B312">
        <v>0</v>
      </c>
      <c r="C312">
        <v>0</v>
      </c>
      <c r="D312" t="s">
        <v>479</v>
      </c>
      <c r="E312" s="21">
        <v>78</v>
      </c>
      <c r="F312" s="32">
        <v>45482.2556712963</v>
      </c>
      <c r="G312" t="s">
        <v>298</v>
      </c>
      <c r="H312">
        <v>3.937999</v>
      </c>
      <c r="I312">
        <v>-0.3574142</v>
      </c>
      <c r="J312">
        <v>180</v>
      </c>
      <c r="K312" t="s">
        <v>299</v>
      </c>
      <c r="L312" t="s">
        <v>816</v>
      </c>
      <c r="M312">
        <v>5.56487660763636</v>
      </c>
    </row>
    <row r="313" spans="1:37">
      <c r="A313" s="26">
        <v>45482.2558101852</v>
      </c>
      <c r="B313">
        <v>0</v>
      </c>
      <c r="C313">
        <v>0</v>
      </c>
      <c r="D313" t="s">
        <v>297</v>
      </c>
      <c r="E313" s="21">
        <v>78</v>
      </c>
      <c r="F313" s="32">
        <v>45482.2556712963</v>
      </c>
      <c r="G313" t="s">
        <v>298</v>
      </c>
      <c r="H313">
        <v>3.937999</v>
      </c>
      <c r="I313">
        <v>3.937999</v>
      </c>
      <c r="J313">
        <v>-0.3574142</v>
      </c>
      <c r="K313">
        <v>319.5208</v>
      </c>
      <c r="L313">
        <v>324.2159</v>
      </c>
      <c r="M313">
        <v>328.8958</v>
      </c>
      <c r="N313">
        <v>48000</v>
      </c>
      <c r="O313">
        <v>-1</v>
      </c>
      <c r="P313">
        <v>136963</v>
      </c>
      <c r="Q313">
        <v>48000</v>
      </c>
      <c r="R313">
        <v>0</v>
      </c>
      <c r="S313">
        <v>0.3691275</v>
      </c>
      <c r="T313">
        <v>-30.61491</v>
      </c>
      <c r="U313">
        <v>-80.33936</v>
      </c>
      <c r="V313">
        <v>-27.8192</v>
      </c>
      <c r="W313">
        <v>290.9268</v>
      </c>
      <c r="X313">
        <v>39.25263</v>
      </c>
      <c r="Y313">
        <v>0.3928571</v>
      </c>
      <c r="Z313">
        <v>-30.38323</v>
      </c>
      <c r="AA313">
        <v>-86.88013</v>
      </c>
      <c r="AB313">
        <v>-28.17661</v>
      </c>
      <c r="AC313">
        <v>180.1806</v>
      </c>
      <c r="AD313">
        <v>39.3023</v>
      </c>
      <c r="AE313">
        <v>38</v>
      </c>
      <c r="AF313">
        <v>24</v>
      </c>
      <c r="AG313">
        <v>180</v>
      </c>
      <c r="AH313" t="s">
        <v>299</v>
      </c>
      <c r="AI313" t="s">
        <v>816</v>
      </c>
      <c r="AJ313">
        <v>5.56487660763636</v>
      </c>
      <c r="AK313" t="b">
        <v>1</v>
      </c>
    </row>
    <row r="314" spans="1:13">
      <c r="A314" s="26">
        <v>45482.2559375</v>
      </c>
      <c r="B314">
        <v>0</v>
      </c>
      <c r="C314">
        <v>0</v>
      </c>
      <c r="D314" t="s">
        <v>479</v>
      </c>
      <c r="E314" s="21">
        <v>79</v>
      </c>
      <c r="F314" s="32">
        <v>45482.255787037</v>
      </c>
      <c r="G314" t="s">
        <v>480</v>
      </c>
      <c r="H314">
        <v>3.813017</v>
      </c>
      <c r="I314">
        <v>-0.3246021</v>
      </c>
      <c r="J314">
        <v>180</v>
      </c>
      <c r="K314" t="s">
        <v>299</v>
      </c>
      <c r="L314" t="s">
        <v>817</v>
      </c>
      <c r="M314">
        <v>5.95273444156558</v>
      </c>
    </row>
    <row r="315" spans="1:37">
      <c r="A315" s="26">
        <v>45482.2559375</v>
      </c>
      <c r="B315">
        <v>0</v>
      </c>
      <c r="C315">
        <v>0</v>
      </c>
      <c r="D315" t="s">
        <v>297</v>
      </c>
      <c r="E315" s="21">
        <v>79</v>
      </c>
      <c r="F315" s="32">
        <v>45482.255787037</v>
      </c>
      <c r="G315" t="s">
        <v>298</v>
      </c>
      <c r="H315">
        <v>3.813017</v>
      </c>
      <c r="I315">
        <v>3.813017</v>
      </c>
      <c r="J315">
        <v>-0.3246021</v>
      </c>
      <c r="K315">
        <v>310.1458</v>
      </c>
      <c r="L315">
        <v>314.8686</v>
      </c>
      <c r="M315">
        <v>319.9167</v>
      </c>
      <c r="N315">
        <v>48000</v>
      </c>
      <c r="O315">
        <v>-1</v>
      </c>
      <c r="P315">
        <v>136963</v>
      </c>
      <c r="Q315">
        <v>48000</v>
      </c>
      <c r="R315">
        <v>0</v>
      </c>
      <c r="S315">
        <v>0.367713</v>
      </c>
      <c r="T315">
        <v>-30.6534</v>
      </c>
      <c r="U315">
        <v>-80.50903</v>
      </c>
      <c r="V315">
        <v>-27.85201</v>
      </c>
      <c r="W315">
        <v>178.9101</v>
      </c>
      <c r="X315">
        <v>38.87973</v>
      </c>
      <c r="Y315">
        <v>0.3928571</v>
      </c>
      <c r="Z315">
        <v>-30.38323</v>
      </c>
      <c r="AA315">
        <v>-86.88013</v>
      </c>
      <c r="AB315">
        <v>-28.17661</v>
      </c>
      <c r="AC315">
        <v>178.4401</v>
      </c>
      <c r="AD315">
        <v>39.3023</v>
      </c>
      <c r="AE315">
        <v>38</v>
      </c>
      <c r="AF315">
        <v>24</v>
      </c>
      <c r="AG315">
        <v>180</v>
      </c>
      <c r="AH315" t="s">
        <v>299</v>
      </c>
      <c r="AI315" t="s">
        <v>817</v>
      </c>
      <c r="AJ315">
        <v>5.95273444156558</v>
      </c>
      <c r="AK315" t="b">
        <v>1</v>
      </c>
    </row>
    <row r="316" spans="1:13">
      <c r="A316" s="26">
        <v>45482.2560416667</v>
      </c>
      <c r="B316">
        <v>0</v>
      </c>
      <c r="C316">
        <v>0</v>
      </c>
      <c r="D316" t="s">
        <v>479</v>
      </c>
      <c r="E316" s="21">
        <v>79</v>
      </c>
      <c r="F316" s="32">
        <v>45482.2559027778</v>
      </c>
      <c r="G316" t="s">
        <v>298</v>
      </c>
      <c r="H316">
        <v>3.857893</v>
      </c>
      <c r="I316">
        <v>-0.3001099</v>
      </c>
      <c r="J316">
        <v>180</v>
      </c>
      <c r="K316" t="s">
        <v>299</v>
      </c>
      <c r="L316" t="s">
        <v>818</v>
      </c>
      <c r="M316">
        <v>6.24601910836999</v>
      </c>
    </row>
    <row r="317" spans="1:37">
      <c r="A317" s="26">
        <v>45482.2560416667</v>
      </c>
      <c r="B317">
        <v>0</v>
      </c>
      <c r="C317">
        <v>0</v>
      </c>
      <c r="D317" t="s">
        <v>297</v>
      </c>
      <c r="E317" s="21">
        <v>79</v>
      </c>
      <c r="F317" s="32">
        <v>45482.2559027778</v>
      </c>
      <c r="G317" t="s">
        <v>298</v>
      </c>
      <c r="H317">
        <v>3.857893</v>
      </c>
      <c r="I317">
        <v>3.857893</v>
      </c>
      <c r="J317">
        <v>-0.3001099</v>
      </c>
      <c r="K317">
        <v>315.0417</v>
      </c>
      <c r="L317">
        <v>319.6973</v>
      </c>
      <c r="M317">
        <v>324</v>
      </c>
      <c r="N317">
        <v>48000</v>
      </c>
      <c r="O317">
        <v>-1</v>
      </c>
      <c r="P317">
        <v>136963</v>
      </c>
      <c r="Q317">
        <v>48000</v>
      </c>
      <c r="R317">
        <v>0</v>
      </c>
      <c r="S317">
        <v>0.3691275</v>
      </c>
      <c r="T317">
        <v>-30.65441</v>
      </c>
      <c r="U317">
        <v>-80.33719</v>
      </c>
      <c r="V317">
        <v>-27.8765</v>
      </c>
      <c r="W317">
        <v>177.3742</v>
      </c>
      <c r="X317">
        <v>39.25091</v>
      </c>
      <c r="Y317">
        <v>0.3928571</v>
      </c>
      <c r="Z317">
        <v>-30.38323</v>
      </c>
      <c r="AA317">
        <v>-86.88013</v>
      </c>
      <c r="AB317">
        <v>-28.17661</v>
      </c>
      <c r="AC317">
        <v>179.0175</v>
      </c>
      <c r="AD317">
        <v>39.3023</v>
      </c>
      <c r="AE317">
        <v>38</v>
      </c>
      <c r="AF317">
        <v>24</v>
      </c>
      <c r="AG317">
        <v>180</v>
      </c>
      <c r="AH317" t="s">
        <v>299</v>
      </c>
      <c r="AI317" t="s">
        <v>818</v>
      </c>
      <c r="AJ317">
        <v>6.24601910836999</v>
      </c>
      <c r="AK317" t="b">
        <v>1</v>
      </c>
    </row>
    <row r="318" spans="1:13">
      <c r="A318" s="26">
        <v>45482.2561689815</v>
      </c>
      <c r="B318">
        <v>0</v>
      </c>
      <c r="C318">
        <v>0</v>
      </c>
      <c r="D318" t="s">
        <v>479</v>
      </c>
      <c r="E318" s="21">
        <v>80</v>
      </c>
      <c r="F318" s="32">
        <v>45482.2560185185</v>
      </c>
      <c r="G318" t="s">
        <v>480</v>
      </c>
      <c r="H318">
        <v>3.869513</v>
      </c>
      <c r="I318">
        <v>-0.3298054</v>
      </c>
      <c r="J318">
        <v>180</v>
      </c>
      <c r="K318" t="s">
        <v>299</v>
      </c>
      <c r="L318" t="s">
        <v>819</v>
      </c>
      <c r="M318">
        <v>5.87231932109404</v>
      </c>
    </row>
    <row r="319" spans="1:37">
      <c r="A319" s="26">
        <v>45482.2561689815</v>
      </c>
      <c r="B319">
        <v>0</v>
      </c>
      <c r="C319">
        <v>0</v>
      </c>
      <c r="D319" t="s">
        <v>297</v>
      </c>
      <c r="E319" s="21">
        <v>80</v>
      </c>
      <c r="F319" s="32">
        <v>45482.2560185185</v>
      </c>
      <c r="G319" t="s">
        <v>298</v>
      </c>
      <c r="H319">
        <v>3.869513</v>
      </c>
      <c r="I319">
        <v>3.869513</v>
      </c>
      <c r="J319">
        <v>-0.3298054</v>
      </c>
      <c r="K319">
        <v>256</v>
      </c>
      <c r="L319">
        <v>319.6689</v>
      </c>
      <c r="M319">
        <v>379.0625</v>
      </c>
      <c r="N319">
        <v>46595.83</v>
      </c>
      <c r="O319">
        <v>-1</v>
      </c>
      <c r="P319">
        <v>136963</v>
      </c>
      <c r="Q319">
        <v>48000</v>
      </c>
      <c r="R319">
        <v>1</v>
      </c>
      <c r="S319">
        <v>0.3668904</v>
      </c>
      <c r="T319">
        <v>-30.66203</v>
      </c>
      <c r="U319">
        <v>-80.377</v>
      </c>
      <c r="V319">
        <v>-27.84681</v>
      </c>
      <c r="W319">
        <v>178.3744</v>
      </c>
      <c r="X319">
        <v>39.09721</v>
      </c>
      <c r="Y319">
        <v>0.3928571</v>
      </c>
      <c r="Z319">
        <v>-30.38323</v>
      </c>
      <c r="AA319">
        <v>-86.88013</v>
      </c>
      <c r="AB319">
        <v>-28.17661</v>
      </c>
      <c r="AC319">
        <v>176.2712</v>
      </c>
      <c r="AD319">
        <v>39.3023</v>
      </c>
      <c r="AE319">
        <v>38</v>
      </c>
      <c r="AF319">
        <v>24</v>
      </c>
      <c r="AG319">
        <v>180</v>
      </c>
      <c r="AH319" t="s">
        <v>299</v>
      </c>
      <c r="AI319" t="s">
        <v>819</v>
      </c>
      <c r="AJ319">
        <v>5.87231932109404</v>
      </c>
      <c r="AK319" t="b">
        <v>1</v>
      </c>
    </row>
    <row r="320" spans="1:13">
      <c r="A320" s="26">
        <v>45482.2562731481</v>
      </c>
      <c r="B320">
        <v>0</v>
      </c>
      <c r="C320">
        <v>0</v>
      </c>
      <c r="D320" t="s">
        <v>479</v>
      </c>
      <c r="E320" s="21">
        <v>80</v>
      </c>
      <c r="F320" s="32">
        <v>45482.2561342593</v>
      </c>
      <c r="G320" t="s">
        <v>298</v>
      </c>
      <c r="H320">
        <v>4.052241</v>
      </c>
      <c r="I320">
        <v>-0.2946587</v>
      </c>
      <c r="J320">
        <v>180</v>
      </c>
      <c r="K320" t="s">
        <v>299</v>
      </c>
      <c r="L320" t="s">
        <v>820</v>
      </c>
      <c r="M320">
        <v>5.61459195413699</v>
      </c>
    </row>
    <row r="321" spans="1:37">
      <c r="A321" s="26">
        <v>45482.2562731481</v>
      </c>
      <c r="B321">
        <v>0</v>
      </c>
      <c r="C321">
        <v>0</v>
      </c>
      <c r="D321" t="s">
        <v>297</v>
      </c>
      <c r="E321" s="21">
        <v>80</v>
      </c>
      <c r="F321" s="32">
        <v>45482.2561342593</v>
      </c>
      <c r="G321" t="s">
        <v>298</v>
      </c>
      <c r="H321">
        <v>4.052241</v>
      </c>
      <c r="I321">
        <v>4.052241</v>
      </c>
      <c r="J321">
        <v>-0.2946587</v>
      </c>
      <c r="K321">
        <v>322.6667</v>
      </c>
      <c r="L321">
        <v>326.5336</v>
      </c>
      <c r="M321">
        <v>331.1042</v>
      </c>
      <c r="N321">
        <v>48000</v>
      </c>
      <c r="O321">
        <v>-1</v>
      </c>
      <c r="P321">
        <v>136963</v>
      </c>
      <c r="Q321">
        <v>48000</v>
      </c>
      <c r="R321">
        <v>0</v>
      </c>
      <c r="S321">
        <v>0.3736018</v>
      </c>
      <c r="T321">
        <v>-30.64178</v>
      </c>
      <c r="U321">
        <v>-83.33435</v>
      </c>
      <c r="V321">
        <v>-27.88196</v>
      </c>
      <c r="W321">
        <v>293.3214</v>
      </c>
      <c r="X321">
        <v>39.40486</v>
      </c>
      <c r="Y321">
        <v>0.3928571</v>
      </c>
      <c r="Z321">
        <v>-30.38323</v>
      </c>
      <c r="AA321">
        <v>-86.88013</v>
      </c>
      <c r="AB321">
        <v>-28.17661</v>
      </c>
      <c r="AC321">
        <v>178.251</v>
      </c>
      <c r="AD321">
        <v>39.3023</v>
      </c>
      <c r="AE321">
        <v>38</v>
      </c>
      <c r="AF321">
        <v>24</v>
      </c>
      <c r="AG321">
        <v>180</v>
      </c>
      <c r="AH321" t="s">
        <v>299</v>
      </c>
      <c r="AI321" t="s">
        <v>820</v>
      </c>
      <c r="AJ321">
        <v>5.61459195413699</v>
      </c>
      <c r="AK321" t="b">
        <v>1</v>
      </c>
    </row>
    <row r="322" spans="1:13">
      <c r="A322" s="26">
        <v>45482.256400463</v>
      </c>
      <c r="B322">
        <v>0</v>
      </c>
      <c r="C322">
        <v>0</v>
      </c>
      <c r="D322" t="s">
        <v>479</v>
      </c>
      <c r="E322" s="21">
        <v>81</v>
      </c>
      <c r="F322" s="32">
        <v>45482.25625</v>
      </c>
      <c r="G322" t="s">
        <v>480</v>
      </c>
      <c r="H322">
        <v>3.863503</v>
      </c>
      <c r="I322">
        <v>-0.26964</v>
      </c>
      <c r="J322">
        <v>180</v>
      </c>
      <c r="K322" t="s">
        <v>299</v>
      </c>
      <c r="L322" t="s">
        <v>821</v>
      </c>
      <c r="M322">
        <v>5.52140634436695</v>
      </c>
    </row>
    <row r="323" spans="1:37">
      <c r="A323" s="26">
        <v>45482.256400463</v>
      </c>
      <c r="B323">
        <v>0</v>
      </c>
      <c r="C323">
        <v>0</v>
      </c>
      <c r="D323" t="s">
        <v>297</v>
      </c>
      <c r="E323" s="21">
        <v>81</v>
      </c>
      <c r="F323" s="32">
        <v>45482.25625</v>
      </c>
      <c r="G323" t="s">
        <v>298</v>
      </c>
      <c r="H323">
        <v>3.863503</v>
      </c>
      <c r="I323">
        <v>3.863503</v>
      </c>
      <c r="J323">
        <v>-0.26964</v>
      </c>
      <c r="K323">
        <v>248.7083</v>
      </c>
      <c r="L323">
        <v>261.2444</v>
      </c>
      <c r="M323">
        <v>280</v>
      </c>
      <c r="N323">
        <v>48168.15</v>
      </c>
      <c r="O323">
        <v>-1</v>
      </c>
      <c r="P323">
        <v>136963</v>
      </c>
      <c r="Q323">
        <v>48000</v>
      </c>
      <c r="R323">
        <v>0</v>
      </c>
      <c r="S323">
        <v>0.3691275</v>
      </c>
      <c r="T323">
        <v>-30.71034</v>
      </c>
      <c r="U323">
        <v>-80.48203</v>
      </c>
      <c r="V323">
        <v>-27.90697</v>
      </c>
      <c r="W323">
        <v>178.4783</v>
      </c>
      <c r="X323">
        <v>38.84558</v>
      </c>
      <c r="Y323">
        <v>0.3928571</v>
      </c>
      <c r="Z323">
        <v>-30.38323</v>
      </c>
      <c r="AA323">
        <v>-86.88013</v>
      </c>
      <c r="AB323">
        <v>-28.17661</v>
      </c>
      <c r="AC323">
        <v>178.6384</v>
      </c>
      <c r="AD323">
        <v>39.3023</v>
      </c>
      <c r="AE323">
        <v>38</v>
      </c>
      <c r="AF323">
        <v>24</v>
      </c>
      <c r="AG323">
        <v>180</v>
      </c>
      <c r="AH323" t="s">
        <v>299</v>
      </c>
      <c r="AI323" t="s">
        <v>821</v>
      </c>
      <c r="AJ323">
        <v>5.52140634436695</v>
      </c>
      <c r="AK323" t="b">
        <v>1</v>
      </c>
    </row>
    <row r="324" spans="1:13">
      <c r="A324" s="26">
        <v>45482.2565162037</v>
      </c>
      <c r="B324">
        <v>0</v>
      </c>
      <c r="C324">
        <v>0</v>
      </c>
      <c r="D324" t="s">
        <v>479</v>
      </c>
      <c r="E324" s="21">
        <v>81</v>
      </c>
      <c r="F324" s="32">
        <v>45482.2563657407</v>
      </c>
      <c r="G324" t="s">
        <v>298</v>
      </c>
      <c r="H324">
        <v>3.436502</v>
      </c>
      <c r="I324">
        <v>-0.2443275</v>
      </c>
      <c r="J324">
        <v>180</v>
      </c>
      <c r="K324" t="s">
        <v>299</v>
      </c>
      <c r="L324" t="s">
        <v>822</v>
      </c>
      <c r="M324">
        <v>5.75992288256049</v>
      </c>
    </row>
    <row r="325" spans="1:37">
      <c r="A325" s="26">
        <v>45482.2565162037</v>
      </c>
      <c r="B325">
        <v>0</v>
      </c>
      <c r="C325">
        <v>0</v>
      </c>
      <c r="D325" t="s">
        <v>297</v>
      </c>
      <c r="E325" s="21">
        <v>81</v>
      </c>
      <c r="F325" s="32">
        <v>45482.2563657407</v>
      </c>
      <c r="G325" t="s">
        <v>298</v>
      </c>
      <c r="H325">
        <v>3.436502</v>
      </c>
      <c r="I325">
        <v>3.436502</v>
      </c>
      <c r="J325">
        <v>-0.2443275</v>
      </c>
      <c r="K325">
        <v>261.1042</v>
      </c>
      <c r="L325">
        <v>297.2379</v>
      </c>
      <c r="M325">
        <v>381.1042</v>
      </c>
      <c r="N325">
        <v>48758.64</v>
      </c>
      <c r="O325">
        <v>-1</v>
      </c>
      <c r="P325">
        <v>136963</v>
      </c>
      <c r="Q325">
        <v>48000</v>
      </c>
      <c r="R325">
        <v>1</v>
      </c>
      <c r="S325">
        <v>0.3780761</v>
      </c>
      <c r="T325">
        <v>-30.6457</v>
      </c>
      <c r="U325">
        <v>-81.14563</v>
      </c>
      <c r="V325">
        <v>-27.93229</v>
      </c>
      <c r="W325">
        <v>290.1934</v>
      </c>
      <c r="X325">
        <v>39.04049</v>
      </c>
      <c r="Y325">
        <v>0.3928571</v>
      </c>
      <c r="Z325">
        <v>-30.38323</v>
      </c>
      <c r="AA325">
        <v>-86.88013</v>
      </c>
      <c r="AB325">
        <v>-28.17661</v>
      </c>
      <c r="AC325">
        <v>175.2001</v>
      </c>
      <c r="AD325">
        <v>39.3023</v>
      </c>
      <c r="AE325">
        <v>38</v>
      </c>
      <c r="AF325">
        <v>24</v>
      </c>
      <c r="AG325">
        <v>180</v>
      </c>
      <c r="AH325" t="s">
        <v>299</v>
      </c>
      <c r="AI325" t="s">
        <v>822</v>
      </c>
      <c r="AJ325">
        <v>5.75992288256049</v>
      </c>
      <c r="AK325" t="b">
        <v>1</v>
      </c>
    </row>
    <row r="326" spans="1:13">
      <c r="A326" s="26">
        <v>45482.2566319444</v>
      </c>
      <c r="B326">
        <v>0</v>
      </c>
      <c r="C326">
        <v>0</v>
      </c>
      <c r="D326" t="s">
        <v>479</v>
      </c>
      <c r="E326" s="21">
        <v>82</v>
      </c>
      <c r="F326" s="32">
        <v>45482.2564814815</v>
      </c>
      <c r="G326" t="s">
        <v>480</v>
      </c>
      <c r="H326">
        <v>3.567697</v>
      </c>
      <c r="I326">
        <v>0.052845</v>
      </c>
      <c r="J326">
        <v>180</v>
      </c>
      <c r="K326" t="s">
        <v>299</v>
      </c>
      <c r="L326" t="s">
        <v>823</v>
      </c>
      <c r="M326">
        <v>6.08882736266364</v>
      </c>
    </row>
    <row r="327" spans="1:37">
      <c r="A327" s="26">
        <v>45482.2566319444</v>
      </c>
      <c r="B327">
        <v>0</v>
      </c>
      <c r="C327">
        <v>0</v>
      </c>
      <c r="D327" t="s">
        <v>297</v>
      </c>
      <c r="E327" s="21">
        <v>82</v>
      </c>
      <c r="F327" s="32">
        <v>45482.2564814815</v>
      </c>
      <c r="G327" t="s">
        <v>298</v>
      </c>
      <c r="H327">
        <v>3.567697</v>
      </c>
      <c r="I327">
        <v>3.567697</v>
      </c>
      <c r="J327">
        <v>0.052845</v>
      </c>
      <c r="K327">
        <v>251.75</v>
      </c>
      <c r="L327">
        <v>292.4204</v>
      </c>
      <c r="M327">
        <v>338.4792</v>
      </c>
      <c r="N327">
        <v>48802.49</v>
      </c>
      <c r="O327">
        <v>-1</v>
      </c>
      <c r="P327">
        <v>136963</v>
      </c>
      <c r="Q327">
        <v>48000</v>
      </c>
      <c r="R327">
        <v>1</v>
      </c>
      <c r="S327">
        <v>0.3825503</v>
      </c>
      <c r="T327">
        <v>-30.87345</v>
      </c>
      <c r="U327">
        <v>-80.71069</v>
      </c>
      <c r="V327">
        <v>-28.22946</v>
      </c>
      <c r="W327">
        <v>291.7964</v>
      </c>
      <c r="X327">
        <v>38.80921</v>
      </c>
      <c r="Y327">
        <v>0.3928571</v>
      </c>
      <c r="Z327">
        <v>-30.38323</v>
      </c>
      <c r="AA327">
        <v>-86.88013</v>
      </c>
      <c r="AB327">
        <v>-28.17661</v>
      </c>
      <c r="AC327">
        <v>292.1924</v>
      </c>
      <c r="AD327">
        <v>39.3023</v>
      </c>
      <c r="AE327">
        <v>38</v>
      </c>
      <c r="AF327">
        <v>24</v>
      </c>
      <c r="AG327">
        <v>180</v>
      </c>
      <c r="AH327" t="s">
        <v>299</v>
      </c>
      <c r="AI327" t="s">
        <v>823</v>
      </c>
      <c r="AJ327">
        <v>6.08882736266364</v>
      </c>
      <c r="AK327" t="b">
        <v>1</v>
      </c>
    </row>
    <row r="328" spans="1:13">
      <c r="A328" s="26">
        <v>45482.2567476852</v>
      </c>
      <c r="B328">
        <v>0</v>
      </c>
      <c r="C328">
        <v>0</v>
      </c>
      <c r="D328" t="s">
        <v>479</v>
      </c>
      <c r="E328" s="21">
        <v>82</v>
      </c>
      <c r="F328" s="32">
        <v>45482.2565972222</v>
      </c>
      <c r="G328" t="s">
        <v>298</v>
      </c>
      <c r="H328">
        <v>3.628337</v>
      </c>
      <c r="I328">
        <v>-0.3132687</v>
      </c>
      <c r="J328">
        <v>180</v>
      </c>
      <c r="K328" t="s">
        <v>299</v>
      </c>
      <c r="L328" t="s">
        <v>824</v>
      </c>
      <c r="M328">
        <v>2.88728208339388</v>
      </c>
    </row>
    <row r="329" spans="1:37">
      <c r="A329" s="26">
        <v>45482.2567476852</v>
      </c>
      <c r="B329">
        <v>0</v>
      </c>
      <c r="C329">
        <v>0</v>
      </c>
      <c r="D329" t="s">
        <v>297</v>
      </c>
      <c r="E329" s="21">
        <v>82</v>
      </c>
      <c r="F329" s="32">
        <v>45482.2565972222</v>
      </c>
      <c r="G329" t="s">
        <v>298</v>
      </c>
      <c r="H329">
        <v>3.628337</v>
      </c>
      <c r="I329">
        <v>3.628337</v>
      </c>
      <c r="J329">
        <v>-0.3132687</v>
      </c>
      <c r="K329">
        <v>262.8958</v>
      </c>
      <c r="L329">
        <v>277.8148</v>
      </c>
      <c r="M329">
        <v>289.7083</v>
      </c>
      <c r="N329">
        <v>47755.11</v>
      </c>
      <c r="O329">
        <v>-1</v>
      </c>
      <c r="P329">
        <v>136963</v>
      </c>
      <c r="Q329">
        <v>48000</v>
      </c>
      <c r="R329">
        <v>1</v>
      </c>
      <c r="S329">
        <v>0.3691275</v>
      </c>
      <c r="T329">
        <v>-30.69077</v>
      </c>
      <c r="U329">
        <v>-79.64472</v>
      </c>
      <c r="V329">
        <v>-27.86335</v>
      </c>
      <c r="W329">
        <v>178.7125</v>
      </c>
      <c r="X329">
        <v>39.23516</v>
      </c>
      <c r="Y329">
        <v>0.3928571</v>
      </c>
      <c r="Z329">
        <v>-30.38323</v>
      </c>
      <c r="AA329">
        <v>-86.88013</v>
      </c>
      <c r="AB329">
        <v>-28.17661</v>
      </c>
      <c r="AC329">
        <v>175.1601</v>
      </c>
      <c r="AD329">
        <v>39.3023</v>
      </c>
      <c r="AE329">
        <v>38</v>
      </c>
      <c r="AF329">
        <v>24</v>
      </c>
      <c r="AG329">
        <v>180</v>
      </c>
      <c r="AH329" t="s">
        <v>299</v>
      </c>
      <c r="AI329" t="s">
        <v>824</v>
      </c>
      <c r="AJ329">
        <v>2.88728208339388</v>
      </c>
      <c r="AK329" t="b">
        <v>1</v>
      </c>
    </row>
    <row r="330" spans="1:13">
      <c r="A330" s="26">
        <v>45482.2568518519</v>
      </c>
      <c r="B330">
        <v>0</v>
      </c>
      <c r="C330">
        <v>0</v>
      </c>
      <c r="D330" t="s">
        <v>479</v>
      </c>
      <c r="E330" s="21">
        <v>83</v>
      </c>
      <c r="F330" s="32">
        <v>45482.256712963</v>
      </c>
      <c r="G330" t="s">
        <v>480</v>
      </c>
      <c r="H330">
        <v>0</v>
      </c>
      <c r="I330">
        <v>2.451727</v>
      </c>
      <c r="J330">
        <v>180</v>
      </c>
      <c r="K330" t="s">
        <v>825</v>
      </c>
      <c r="L330" t="s">
        <v>826</v>
      </c>
      <c r="M330">
        <v>3.60688742118176</v>
      </c>
    </row>
    <row r="331" spans="1:37">
      <c r="A331" s="26">
        <v>45482.2568518519</v>
      </c>
      <c r="B331">
        <v>0</v>
      </c>
      <c r="C331">
        <v>0</v>
      </c>
      <c r="D331" t="s">
        <v>297</v>
      </c>
      <c r="E331" s="21">
        <v>83</v>
      </c>
      <c r="F331" s="32">
        <v>45482.256712963</v>
      </c>
      <c r="G331" t="s">
        <v>298</v>
      </c>
      <c r="H331">
        <v>0</v>
      </c>
      <c r="I331">
        <v>2.012444</v>
      </c>
      <c r="J331">
        <v>2.451727</v>
      </c>
      <c r="K331">
        <v>502.9583</v>
      </c>
      <c r="L331">
        <v>1416.666</v>
      </c>
      <c r="M331">
        <v>2502.125</v>
      </c>
      <c r="N331">
        <v>48000</v>
      </c>
      <c r="O331">
        <v>-1</v>
      </c>
      <c r="P331">
        <v>136963</v>
      </c>
      <c r="Q331">
        <v>48000</v>
      </c>
      <c r="R331">
        <v>0</v>
      </c>
      <c r="S331">
        <v>0.6622222</v>
      </c>
      <c r="T331">
        <v>-30.59531</v>
      </c>
      <c r="U331">
        <v>-66.59474</v>
      </c>
      <c r="V331">
        <v>-30.62834</v>
      </c>
      <c r="W331">
        <v>182.3597</v>
      </c>
      <c r="X331">
        <v>39.04486</v>
      </c>
      <c r="Y331">
        <v>0.3928571</v>
      </c>
      <c r="Z331">
        <v>-30.38323</v>
      </c>
      <c r="AA331">
        <v>-86.88013</v>
      </c>
      <c r="AB331">
        <v>-28.17661</v>
      </c>
      <c r="AC331">
        <v>214.0237</v>
      </c>
      <c r="AD331">
        <v>39.3023</v>
      </c>
      <c r="AE331">
        <v>38</v>
      </c>
      <c r="AF331">
        <v>24</v>
      </c>
      <c r="AG331">
        <v>180</v>
      </c>
      <c r="AH331" t="s">
        <v>825</v>
      </c>
      <c r="AI331" t="s">
        <v>826</v>
      </c>
      <c r="AJ331">
        <v>3.60688742118176</v>
      </c>
      <c r="AK331" t="b">
        <v>1</v>
      </c>
    </row>
    <row r="332" spans="1:13">
      <c r="A332" s="26">
        <v>45482.2569675926</v>
      </c>
      <c r="B332">
        <v>0</v>
      </c>
      <c r="C332">
        <v>0</v>
      </c>
      <c r="D332" t="s">
        <v>479</v>
      </c>
      <c r="E332" s="21">
        <v>83</v>
      </c>
      <c r="F332" s="32">
        <v>45482.2568287037</v>
      </c>
      <c r="G332" t="s">
        <v>298</v>
      </c>
      <c r="H332">
        <v>3.894266</v>
      </c>
      <c r="I332">
        <v>-0.3248844</v>
      </c>
      <c r="J332">
        <v>180</v>
      </c>
      <c r="K332" t="s">
        <v>299</v>
      </c>
      <c r="L332" t="s">
        <v>827</v>
      </c>
      <c r="M332">
        <v>5.72723633275233</v>
      </c>
    </row>
    <row r="333" spans="1:37">
      <c r="A333" s="26">
        <v>45482.2569675926</v>
      </c>
      <c r="B333">
        <v>0</v>
      </c>
      <c r="C333">
        <v>0</v>
      </c>
      <c r="D333" t="s">
        <v>297</v>
      </c>
      <c r="E333" s="21">
        <v>83</v>
      </c>
      <c r="F333" s="32">
        <v>45482.2568287037</v>
      </c>
      <c r="G333" t="s">
        <v>298</v>
      </c>
      <c r="H333">
        <v>3.894266</v>
      </c>
      <c r="I333">
        <v>3.894266</v>
      </c>
      <c r="J333">
        <v>-0.3248844</v>
      </c>
      <c r="K333">
        <v>235.0417</v>
      </c>
      <c r="L333">
        <v>254.3515</v>
      </c>
      <c r="M333">
        <v>261.9167</v>
      </c>
      <c r="N333">
        <v>48000</v>
      </c>
      <c r="O333">
        <v>-1</v>
      </c>
      <c r="P333">
        <v>136963</v>
      </c>
      <c r="Q333">
        <v>48000</v>
      </c>
      <c r="R333">
        <v>0</v>
      </c>
      <c r="S333">
        <v>0.3744394</v>
      </c>
      <c r="T333">
        <v>-30.58127</v>
      </c>
      <c r="U333">
        <v>-79.86542</v>
      </c>
      <c r="V333">
        <v>-27.85173</v>
      </c>
      <c r="W333">
        <v>291.1958</v>
      </c>
      <c r="X333">
        <v>39.44427</v>
      </c>
      <c r="Y333">
        <v>0.3928571</v>
      </c>
      <c r="Z333">
        <v>-30.38323</v>
      </c>
      <c r="AA333">
        <v>-86.88013</v>
      </c>
      <c r="AB333">
        <v>-28.17661</v>
      </c>
      <c r="AC333">
        <v>291.902</v>
      </c>
      <c r="AD333">
        <v>39.3023</v>
      </c>
      <c r="AE333">
        <v>38</v>
      </c>
      <c r="AF333">
        <v>24</v>
      </c>
      <c r="AG333">
        <v>180</v>
      </c>
      <c r="AH333" t="s">
        <v>299</v>
      </c>
      <c r="AI333" t="s">
        <v>827</v>
      </c>
      <c r="AJ333">
        <v>5.72723633275233</v>
      </c>
      <c r="AK333" t="b">
        <v>1</v>
      </c>
    </row>
    <row r="334" spans="1:13">
      <c r="A334" s="26">
        <v>45482.2570833333</v>
      </c>
      <c r="B334">
        <v>0</v>
      </c>
      <c r="C334">
        <v>0</v>
      </c>
      <c r="D334" t="s">
        <v>479</v>
      </c>
      <c r="E334" s="21">
        <v>84</v>
      </c>
      <c r="F334" s="32">
        <v>45482.2569444444</v>
      </c>
      <c r="G334" t="s">
        <v>480</v>
      </c>
      <c r="H334">
        <v>4.059427</v>
      </c>
      <c r="I334">
        <v>-0.2458439</v>
      </c>
      <c r="J334">
        <v>180</v>
      </c>
      <c r="K334" t="s">
        <v>299</v>
      </c>
      <c r="L334" t="s">
        <v>828</v>
      </c>
      <c r="M334">
        <v>5.78090737687246</v>
      </c>
    </row>
    <row r="335" spans="1:37">
      <c r="A335" s="26">
        <v>45482.2570833333</v>
      </c>
      <c r="B335">
        <v>0</v>
      </c>
      <c r="C335">
        <v>0</v>
      </c>
      <c r="D335" t="s">
        <v>297</v>
      </c>
      <c r="E335" s="21">
        <v>84</v>
      </c>
      <c r="F335" s="32">
        <v>45482.2569444444</v>
      </c>
      <c r="G335" t="s">
        <v>298</v>
      </c>
      <c r="H335">
        <v>4.059427</v>
      </c>
      <c r="I335">
        <v>4.059427</v>
      </c>
      <c r="J335">
        <v>-0.2458439</v>
      </c>
      <c r="K335">
        <v>351.1667</v>
      </c>
      <c r="L335">
        <v>376.3899</v>
      </c>
      <c r="M335">
        <v>401.0625</v>
      </c>
      <c r="N335">
        <v>48488.84</v>
      </c>
      <c r="O335">
        <v>-1</v>
      </c>
      <c r="P335">
        <v>136963</v>
      </c>
      <c r="Q335">
        <v>48000</v>
      </c>
      <c r="R335">
        <v>1</v>
      </c>
      <c r="S335">
        <v>0.3736018</v>
      </c>
      <c r="T335">
        <v>-30.68311</v>
      </c>
      <c r="U335">
        <v>-81.33345</v>
      </c>
      <c r="V335">
        <v>-27.93077</v>
      </c>
      <c r="W335">
        <v>179.9601</v>
      </c>
      <c r="X335">
        <v>38.99722</v>
      </c>
      <c r="Y335">
        <v>0.3928571</v>
      </c>
      <c r="Z335">
        <v>-30.38323</v>
      </c>
      <c r="AA335">
        <v>-86.88013</v>
      </c>
      <c r="AB335">
        <v>-28.17661</v>
      </c>
      <c r="AC335">
        <v>178.4401</v>
      </c>
      <c r="AD335">
        <v>39.3023</v>
      </c>
      <c r="AE335">
        <v>38</v>
      </c>
      <c r="AF335">
        <v>24</v>
      </c>
      <c r="AG335">
        <v>180</v>
      </c>
      <c r="AH335" t="s">
        <v>299</v>
      </c>
      <c r="AI335" t="s">
        <v>828</v>
      </c>
      <c r="AJ335">
        <v>5.78090737687246</v>
      </c>
      <c r="AK335" t="b">
        <v>1</v>
      </c>
    </row>
    <row r="336" spans="1:13">
      <c r="A336" s="26">
        <v>45482.2572106481</v>
      </c>
      <c r="B336">
        <v>0</v>
      </c>
      <c r="C336">
        <v>0</v>
      </c>
      <c r="D336" t="s">
        <v>479</v>
      </c>
      <c r="E336" s="21">
        <v>84</v>
      </c>
      <c r="F336" s="32">
        <v>45482.2570601852</v>
      </c>
      <c r="G336" t="s">
        <v>298</v>
      </c>
      <c r="H336">
        <v>3.957718</v>
      </c>
      <c r="I336">
        <v>-0.3109913</v>
      </c>
      <c r="J336">
        <v>180</v>
      </c>
      <c r="K336" t="s">
        <v>299</v>
      </c>
      <c r="L336" t="s">
        <v>829</v>
      </c>
      <c r="M336">
        <v>5.71223749613702</v>
      </c>
    </row>
    <row r="337" spans="1:37">
      <c r="A337" s="26">
        <v>45482.2572106481</v>
      </c>
      <c r="B337">
        <v>0</v>
      </c>
      <c r="C337">
        <v>0</v>
      </c>
      <c r="D337" t="s">
        <v>297</v>
      </c>
      <c r="E337" s="21">
        <v>84</v>
      </c>
      <c r="F337" s="32">
        <v>45482.2570601852</v>
      </c>
      <c r="G337" t="s">
        <v>298</v>
      </c>
      <c r="H337">
        <v>3.957718</v>
      </c>
      <c r="I337">
        <v>3.957718</v>
      </c>
      <c r="J337">
        <v>-0.3109913</v>
      </c>
      <c r="K337">
        <v>324.0833</v>
      </c>
      <c r="L337">
        <v>384.2536</v>
      </c>
      <c r="M337">
        <v>449.7917</v>
      </c>
      <c r="N337">
        <v>49424.93</v>
      </c>
      <c r="O337">
        <v>-1</v>
      </c>
      <c r="P337">
        <v>136963</v>
      </c>
      <c r="Q337">
        <v>48000</v>
      </c>
      <c r="R337">
        <v>1</v>
      </c>
      <c r="S337">
        <v>0.3721973</v>
      </c>
      <c r="T337">
        <v>-30.62108</v>
      </c>
      <c r="U337">
        <v>-80.3555</v>
      </c>
      <c r="V337">
        <v>-27.86562</v>
      </c>
      <c r="W337">
        <v>291.4101</v>
      </c>
      <c r="X337">
        <v>39.38478</v>
      </c>
      <c r="Y337">
        <v>0.3928571</v>
      </c>
      <c r="Z337">
        <v>-30.38323</v>
      </c>
      <c r="AA337">
        <v>-86.88013</v>
      </c>
      <c r="AB337">
        <v>-28.17661</v>
      </c>
      <c r="AC337">
        <v>175.3909</v>
      </c>
      <c r="AD337">
        <v>39.3023</v>
      </c>
      <c r="AE337">
        <v>38</v>
      </c>
      <c r="AF337">
        <v>24</v>
      </c>
      <c r="AG337">
        <v>180</v>
      </c>
      <c r="AH337" t="s">
        <v>299</v>
      </c>
      <c r="AI337" t="s">
        <v>829</v>
      </c>
      <c r="AJ337">
        <v>5.71223749613702</v>
      </c>
      <c r="AK337" t="b">
        <v>1</v>
      </c>
    </row>
    <row r="338" spans="1:13">
      <c r="A338" s="26">
        <v>45482.2573148148</v>
      </c>
      <c r="B338">
        <v>0</v>
      </c>
      <c r="C338">
        <v>0</v>
      </c>
      <c r="D338" t="s">
        <v>479</v>
      </c>
      <c r="E338" s="21">
        <v>85</v>
      </c>
      <c r="F338" s="32">
        <v>45482.2571759259</v>
      </c>
      <c r="G338" t="s">
        <v>480</v>
      </c>
      <c r="H338">
        <v>4.004898</v>
      </c>
      <c r="I338">
        <v>-0.2895603</v>
      </c>
      <c r="J338">
        <v>180</v>
      </c>
      <c r="K338" t="s">
        <v>299</v>
      </c>
      <c r="L338" t="s">
        <v>830</v>
      </c>
      <c r="M338">
        <v>5.96553721079462</v>
      </c>
    </row>
    <row r="339" spans="1:37">
      <c r="A339" s="26">
        <v>45482.2573148148</v>
      </c>
      <c r="B339">
        <v>0</v>
      </c>
      <c r="C339">
        <v>0</v>
      </c>
      <c r="D339" t="s">
        <v>297</v>
      </c>
      <c r="E339" s="21">
        <v>85</v>
      </c>
      <c r="F339" s="32">
        <v>45482.2571759259</v>
      </c>
      <c r="G339" t="s">
        <v>298</v>
      </c>
      <c r="H339">
        <v>4.004898</v>
      </c>
      <c r="I339">
        <v>4.004898</v>
      </c>
      <c r="J339">
        <v>-0.2895603</v>
      </c>
      <c r="K339">
        <v>288.3333</v>
      </c>
      <c r="L339">
        <v>304.3523</v>
      </c>
      <c r="M339">
        <v>320.2292</v>
      </c>
      <c r="N339">
        <v>47764.57</v>
      </c>
      <c r="O339">
        <v>-1</v>
      </c>
      <c r="P339">
        <v>136963</v>
      </c>
      <c r="Q339">
        <v>48000</v>
      </c>
      <c r="R339">
        <v>0</v>
      </c>
      <c r="S339">
        <v>0.3713647</v>
      </c>
      <c r="T339">
        <v>-30.644</v>
      </c>
      <c r="U339">
        <v>-80.50042</v>
      </c>
      <c r="V339">
        <v>-27.88705</v>
      </c>
      <c r="W339">
        <v>177.5601</v>
      </c>
      <c r="X339">
        <v>39.09256</v>
      </c>
      <c r="Y339">
        <v>0.3928571</v>
      </c>
      <c r="Z339">
        <v>-30.38323</v>
      </c>
      <c r="AA339">
        <v>-86.88013</v>
      </c>
      <c r="AB339">
        <v>-28.17661</v>
      </c>
      <c r="AC339">
        <v>177.1216</v>
      </c>
      <c r="AD339">
        <v>39.3023</v>
      </c>
      <c r="AE339">
        <v>38</v>
      </c>
      <c r="AF339">
        <v>24</v>
      </c>
      <c r="AG339">
        <v>180</v>
      </c>
      <c r="AH339" t="s">
        <v>299</v>
      </c>
      <c r="AI339" t="s">
        <v>830</v>
      </c>
      <c r="AJ339">
        <v>5.96553721079462</v>
      </c>
      <c r="AK339" t="b">
        <v>1</v>
      </c>
    </row>
    <row r="340" spans="1:13">
      <c r="A340" s="26">
        <v>45482.2574305556</v>
      </c>
      <c r="B340">
        <v>0</v>
      </c>
      <c r="C340">
        <v>0</v>
      </c>
      <c r="D340" t="s">
        <v>479</v>
      </c>
      <c r="E340" s="21">
        <v>85</v>
      </c>
      <c r="F340" s="32">
        <v>45482.2572916667</v>
      </c>
      <c r="G340" t="s">
        <v>298</v>
      </c>
      <c r="H340">
        <v>3.800242</v>
      </c>
      <c r="I340">
        <v>-0.3505039</v>
      </c>
      <c r="J340">
        <v>180</v>
      </c>
      <c r="K340" t="s">
        <v>299</v>
      </c>
      <c r="L340" t="s">
        <v>831</v>
      </c>
      <c r="M340">
        <v>6.14071283732814</v>
      </c>
    </row>
    <row r="341" spans="1:37">
      <c r="A341" s="26">
        <v>45482.2574305556</v>
      </c>
      <c r="B341">
        <v>0</v>
      </c>
      <c r="C341">
        <v>0</v>
      </c>
      <c r="D341" t="s">
        <v>297</v>
      </c>
      <c r="E341" s="21">
        <v>85</v>
      </c>
      <c r="F341" s="32">
        <v>45482.2572916667</v>
      </c>
      <c r="G341" t="s">
        <v>298</v>
      </c>
      <c r="H341">
        <v>3.800242</v>
      </c>
      <c r="I341">
        <v>3.800242</v>
      </c>
      <c r="J341">
        <v>-0.3505039</v>
      </c>
      <c r="K341">
        <v>273.6042</v>
      </c>
      <c r="L341">
        <v>278.0524</v>
      </c>
      <c r="M341">
        <v>283.875</v>
      </c>
      <c r="N341">
        <v>48000</v>
      </c>
      <c r="O341">
        <v>-1</v>
      </c>
      <c r="P341">
        <v>136963</v>
      </c>
      <c r="Q341">
        <v>48000</v>
      </c>
      <c r="R341">
        <v>0</v>
      </c>
      <c r="S341">
        <v>0.3691275</v>
      </c>
      <c r="T341">
        <v>-30.61689</v>
      </c>
      <c r="U341">
        <v>-80.12183</v>
      </c>
      <c r="V341">
        <v>-27.82611</v>
      </c>
      <c r="W341">
        <v>176.7049</v>
      </c>
      <c r="X341">
        <v>39.3299</v>
      </c>
      <c r="Y341">
        <v>0.3928571</v>
      </c>
      <c r="Z341">
        <v>-30.38323</v>
      </c>
      <c r="AA341">
        <v>-86.88013</v>
      </c>
      <c r="AB341">
        <v>-28.17661</v>
      </c>
      <c r="AC341">
        <v>291.1946</v>
      </c>
      <c r="AD341">
        <v>39.3023</v>
      </c>
      <c r="AE341">
        <v>38</v>
      </c>
      <c r="AF341">
        <v>24</v>
      </c>
      <c r="AG341">
        <v>180</v>
      </c>
      <c r="AH341" t="s">
        <v>299</v>
      </c>
      <c r="AI341" t="s">
        <v>831</v>
      </c>
      <c r="AJ341">
        <v>6.14071283732814</v>
      </c>
      <c r="AK341" t="b">
        <v>1</v>
      </c>
    </row>
    <row r="342" spans="1:13">
      <c r="A342" s="26">
        <v>45482.2575578704</v>
      </c>
      <c r="B342">
        <v>0</v>
      </c>
      <c r="C342">
        <v>0</v>
      </c>
      <c r="D342" t="s">
        <v>479</v>
      </c>
      <c r="E342" s="21">
        <v>86</v>
      </c>
      <c r="F342" s="32">
        <v>45482.2574074074</v>
      </c>
      <c r="G342" t="s">
        <v>480</v>
      </c>
      <c r="H342">
        <v>4.018559</v>
      </c>
      <c r="I342">
        <v>-0.2377758</v>
      </c>
      <c r="J342">
        <v>180</v>
      </c>
      <c r="K342" t="s">
        <v>299</v>
      </c>
      <c r="L342" t="s">
        <v>832</v>
      </c>
      <c r="M342">
        <v>5.28858317292446</v>
      </c>
    </row>
    <row r="343" spans="1:37">
      <c r="A343" s="26">
        <v>45482.2575578704</v>
      </c>
      <c r="B343">
        <v>0</v>
      </c>
      <c r="C343">
        <v>0</v>
      </c>
      <c r="D343" t="s">
        <v>297</v>
      </c>
      <c r="E343" s="21">
        <v>86</v>
      </c>
      <c r="F343" s="32">
        <v>45482.2574074074</v>
      </c>
      <c r="G343" t="s">
        <v>298</v>
      </c>
      <c r="H343">
        <v>4.018559</v>
      </c>
      <c r="I343">
        <v>4.018559</v>
      </c>
      <c r="J343">
        <v>-0.2377758</v>
      </c>
      <c r="K343">
        <v>252.5</v>
      </c>
      <c r="L343">
        <v>265.7586</v>
      </c>
      <c r="M343">
        <v>280.875</v>
      </c>
      <c r="N343">
        <v>48255.31</v>
      </c>
      <c r="O343">
        <v>-1</v>
      </c>
      <c r="P343">
        <v>136963</v>
      </c>
      <c r="Q343">
        <v>48000</v>
      </c>
      <c r="R343">
        <v>1</v>
      </c>
      <c r="S343">
        <v>0.3736018</v>
      </c>
      <c r="T343">
        <v>-30.68651</v>
      </c>
      <c r="U343">
        <v>-80.35312</v>
      </c>
      <c r="V343">
        <v>-27.93884</v>
      </c>
      <c r="W343">
        <v>177.9783</v>
      </c>
      <c r="X343">
        <v>39.26608</v>
      </c>
      <c r="Y343">
        <v>0.3928571</v>
      </c>
      <c r="Z343">
        <v>-30.38323</v>
      </c>
      <c r="AA343">
        <v>-86.88013</v>
      </c>
      <c r="AB343">
        <v>-28.17661</v>
      </c>
      <c r="AC343">
        <v>177.3982</v>
      </c>
      <c r="AD343">
        <v>39.3023</v>
      </c>
      <c r="AE343">
        <v>38</v>
      </c>
      <c r="AF343">
        <v>24</v>
      </c>
      <c r="AG343">
        <v>180</v>
      </c>
      <c r="AH343" t="s">
        <v>299</v>
      </c>
      <c r="AI343" t="s">
        <v>832</v>
      </c>
      <c r="AJ343">
        <v>5.28858317292446</v>
      </c>
      <c r="AK343" t="b">
        <v>1</v>
      </c>
    </row>
    <row r="344" spans="1:13">
      <c r="A344" s="26">
        <v>45482.257662037</v>
      </c>
      <c r="B344">
        <v>0</v>
      </c>
      <c r="C344">
        <v>0</v>
      </c>
      <c r="D344" t="s">
        <v>479</v>
      </c>
      <c r="E344" s="21">
        <v>86</v>
      </c>
      <c r="F344" s="32">
        <v>45482.2575231481</v>
      </c>
      <c r="G344" t="s">
        <v>298</v>
      </c>
      <c r="H344">
        <v>3.875072</v>
      </c>
      <c r="I344">
        <v>-0.3040981</v>
      </c>
      <c r="J344">
        <v>180</v>
      </c>
      <c r="K344" t="s">
        <v>299</v>
      </c>
      <c r="L344" t="s">
        <v>833</v>
      </c>
      <c r="M344">
        <v>6.05352349722427</v>
      </c>
    </row>
    <row r="345" spans="1:37">
      <c r="A345" s="26">
        <v>45482.257662037</v>
      </c>
      <c r="B345">
        <v>0</v>
      </c>
      <c r="C345">
        <v>0</v>
      </c>
      <c r="D345" t="s">
        <v>297</v>
      </c>
      <c r="E345" s="21">
        <v>86</v>
      </c>
      <c r="F345" s="32">
        <v>45482.2575231481</v>
      </c>
      <c r="G345" t="s">
        <v>298</v>
      </c>
      <c r="H345">
        <v>3.875072</v>
      </c>
      <c r="I345">
        <v>3.875072</v>
      </c>
      <c r="J345">
        <v>-0.3040981</v>
      </c>
      <c r="K345">
        <v>276.4583</v>
      </c>
      <c r="L345">
        <v>283.838</v>
      </c>
      <c r="M345">
        <v>286.0833</v>
      </c>
      <c r="N345">
        <v>48000</v>
      </c>
      <c r="O345">
        <v>-1</v>
      </c>
      <c r="P345">
        <v>136963</v>
      </c>
      <c r="Q345">
        <v>48000</v>
      </c>
      <c r="R345">
        <v>0</v>
      </c>
      <c r="S345">
        <v>0.3691275</v>
      </c>
      <c r="T345">
        <v>-30.66071</v>
      </c>
      <c r="U345">
        <v>-79.93068</v>
      </c>
      <c r="V345">
        <v>-27.87252</v>
      </c>
      <c r="W345">
        <v>291.0442</v>
      </c>
      <c r="X345">
        <v>38.94064</v>
      </c>
      <c r="Y345">
        <v>0.3928571</v>
      </c>
      <c r="Z345">
        <v>-30.38323</v>
      </c>
      <c r="AA345">
        <v>-86.88013</v>
      </c>
      <c r="AB345">
        <v>-28.17661</v>
      </c>
      <c r="AC345">
        <v>179.7315</v>
      </c>
      <c r="AD345">
        <v>39.3023</v>
      </c>
      <c r="AE345">
        <v>38</v>
      </c>
      <c r="AF345">
        <v>24</v>
      </c>
      <c r="AG345">
        <v>180</v>
      </c>
      <c r="AH345" t="s">
        <v>299</v>
      </c>
      <c r="AI345" t="s">
        <v>833</v>
      </c>
      <c r="AJ345">
        <v>6.05352349722427</v>
      </c>
      <c r="AK345" t="b">
        <v>1</v>
      </c>
    </row>
    <row r="346" spans="1:13">
      <c r="A346" s="26">
        <v>45482.2577893519</v>
      </c>
      <c r="B346">
        <v>0</v>
      </c>
      <c r="C346">
        <v>0</v>
      </c>
      <c r="D346" t="s">
        <v>479</v>
      </c>
      <c r="E346" s="21">
        <v>87</v>
      </c>
      <c r="F346" s="32">
        <v>45482.2576388889</v>
      </c>
      <c r="G346" t="s">
        <v>480</v>
      </c>
      <c r="H346">
        <v>3.974844</v>
      </c>
      <c r="I346">
        <v>-0.3047543</v>
      </c>
      <c r="J346">
        <v>180</v>
      </c>
      <c r="K346" t="s">
        <v>299</v>
      </c>
      <c r="L346" t="s">
        <v>834</v>
      </c>
      <c r="M346">
        <v>6.08051667197105</v>
      </c>
    </row>
    <row r="347" spans="1:37">
      <c r="A347" s="26">
        <v>45482.2577893519</v>
      </c>
      <c r="B347">
        <v>0</v>
      </c>
      <c r="C347">
        <v>0</v>
      </c>
      <c r="D347" t="s">
        <v>297</v>
      </c>
      <c r="E347" s="21">
        <v>87</v>
      </c>
      <c r="F347" s="32">
        <v>45482.2576388889</v>
      </c>
      <c r="G347" t="s">
        <v>298</v>
      </c>
      <c r="H347">
        <v>3.974844</v>
      </c>
      <c r="I347">
        <v>3.974844</v>
      </c>
      <c r="J347">
        <v>-0.3047543</v>
      </c>
      <c r="K347">
        <v>272</v>
      </c>
      <c r="L347">
        <v>285.72</v>
      </c>
      <c r="M347">
        <v>300.5833</v>
      </c>
      <c r="N347">
        <v>48254.94</v>
      </c>
      <c r="O347">
        <v>-1</v>
      </c>
      <c r="P347">
        <v>136963</v>
      </c>
      <c r="Q347">
        <v>48000</v>
      </c>
      <c r="R347">
        <v>1</v>
      </c>
      <c r="S347">
        <v>0.3713647</v>
      </c>
      <c r="T347">
        <v>-30.6502</v>
      </c>
      <c r="U347">
        <v>-80.36666</v>
      </c>
      <c r="V347">
        <v>-27.87186</v>
      </c>
      <c r="W347">
        <v>292.6762</v>
      </c>
      <c r="X347">
        <v>39.35986</v>
      </c>
      <c r="Y347">
        <v>0.3928571</v>
      </c>
      <c r="Z347">
        <v>-30.38323</v>
      </c>
      <c r="AA347">
        <v>-86.88013</v>
      </c>
      <c r="AB347">
        <v>-28.17661</v>
      </c>
      <c r="AC347">
        <v>292.2226</v>
      </c>
      <c r="AD347">
        <v>39.3023</v>
      </c>
      <c r="AE347">
        <v>38</v>
      </c>
      <c r="AF347">
        <v>24</v>
      </c>
      <c r="AG347">
        <v>180</v>
      </c>
      <c r="AH347" t="s">
        <v>299</v>
      </c>
      <c r="AI347" t="s">
        <v>834</v>
      </c>
      <c r="AJ347">
        <v>6.08051667197105</v>
      </c>
      <c r="AK347" t="b">
        <v>1</v>
      </c>
    </row>
    <row r="348" spans="1:13">
      <c r="A348" s="26">
        <v>45482.2579050926</v>
      </c>
      <c r="B348">
        <v>0</v>
      </c>
      <c r="C348">
        <v>0</v>
      </c>
      <c r="D348" t="s">
        <v>479</v>
      </c>
      <c r="E348" s="21">
        <v>87</v>
      </c>
      <c r="F348" s="32">
        <v>45482.2577546296</v>
      </c>
      <c r="G348" t="s">
        <v>298</v>
      </c>
      <c r="H348">
        <v>3.777608</v>
      </c>
      <c r="I348">
        <v>-0.3430328</v>
      </c>
      <c r="J348">
        <v>180</v>
      </c>
      <c r="K348" t="s">
        <v>299</v>
      </c>
      <c r="L348" t="s">
        <v>835</v>
      </c>
      <c r="M348">
        <v>6.26424577522674</v>
      </c>
    </row>
    <row r="349" spans="1:37">
      <c r="A349" s="26">
        <v>45482.2579050926</v>
      </c>
      <c r="B349">
        <v>0</v>
      </c>
      <c r="C349">
        <v>0</v>
      </c>
      <c r="D349" t="s">
        <v>297</v>
      </c>
      <c r="E349" s="21">
        <v>87</v>
      </c>
      <c r="F349" s="32">
        <v>45482.2577546296</v>
      </c>
      <c r="G349" t="s">
        <v>298</v>
      </c>
      <c r="H349">
        <v>3.777608</v>
      </c>
      <c r="I349">
        <v>3.777608</v>
      </c>
      <c r="J349">
        <v>-0.3430328</v>
      </c>
      <c r="K349">
        <v>276.9792</v>
      </c>
      <c r="L349">
        <v>312.4129</v>
      </c>
      <c r="M349">
        <v>349.4167</v>
      </c>
      <c r="N349">
        <v>48728.17</v>
      </c>
      <c r="O349">
        <v>-1</v>
      </c>
      <c r="P349">
        <v>136963</v>
      </c>
      <c r="Q349">
        <v>48000</v>
      </c>
      <c r="R349">
        <v>1</v>
      </c>
      <c r="S349">
        <v>0.3683036</v>
      </c>
      <c r="T349">
        <v>-30.63467</v>
      </c>
      <c r="U349">
        <v>-80.26273</v>
      </c>
      <c r="V349">
        <v>-27.83358</v>
      </c>
      <c r="W349">
        <v>176.8401</v>
      </c>
      <c r="X349">
        <v>39.48521</v>
      </c>
      <c r="Y349">
        <v>0.3928571</v>
      </c>
      <c r="Z349">
        <v>-30.38323</v>
      </c>
      <c r="AA349">
        <v>-86.88013</v>
      </c>
      <c r="AB349">
        <v>-28.17661</v>
      </c>
      <c r="AC349">
        <v>176.1201</v>
      </c>
      <c r="AD349">
        <v>39.3023</v>
      </c>
      <c r="AE349">
        <v>38</v>
      </c>
      <c r="AF349">
        <v>24</v>
      </c>
      <c r="AG349">
        <v>180</v>
      </c>
      <c r="AH349" t="s">
        <v>299</v>
      </c>
      <c r="AI349" t="s">
        <v>835</v>
      </c>
      <c r="AJ349">
        <v>6.26424577522674</v>
      </c>
      <c r="AK349" t="b">
        <v>1</v>
      </c>
    </row>
    <row r="350" spans="1:13">
      <c r="A350" s="26">
        <v>45482.2580092593</v>
      </c>
      <c r="B350">
        <v>0</v>
      </c>
      <c r="C350">
        <v>0</v>
      </c>
      <c r="D350" t="s">
        <v>479</v>
      </c>
      <c r="E350" s="21">
        <v>88</v>
      </c>
      <c r="F350" s="32">
        <v>45482.2578703704</v>
      </c>
      <c r="G350" t="s">
        <v>480</v>
      </c>
      <c r="H350">
        <v>3.936392</v>
      </c>
      <c r="I350">
        <v>-0.2864208</v>
      </c>
      <c r="J350">
        <v>180</v>
      </c>
      <c r="K350" t="s">
        <v>299</v>
      </c>
      <c r="L350" t="s">
        <v>836</v>
      </c>
      <c r="M350">
        <v>6.13281165208957</v>
      </c>
    </row>
    <row r="351" spans="1:37">
      <c r="A351" s="26">
        <v>45482.2580092593</v>
      </c>
      <c r="B351">
        <v>0</v>
      </c>
      <c r="C351">
        <v>0</v>
      </c>
      <c r="D351" t="s">
        <v>297</v>
      </c>
      <c r="E351" s="21">
        <v>88</v>
      </c>
      <c r="F351" s="32">
        <v>45482.2578703704</v>
      </c>
      <c r="G351" t="s">
        <v>298</v>
      </c>
      <c r="H351">
        <v>3.936392</v>
      </c>
      <c r="I351">
        <v>3.936392</v>
      </c>
      <c r="J351">
        <v>-0.2864208</v>
      </c>
      <c r="K351">
        <v>350.6875</v>
      </c>
      <c r="L351">
        <v>356.4689</v>
      </c>
      <c r="M351">
        <v>359</v>
      </c>
      <c r="N351">
        <v>48000</v>
      </c>
      <c r="O351">
        <v>-1</v>
      </c>
      <c r="P351">
        <v>136963</v>
      </c>
      <c r="Q351">
        <v>48000</v>
      </c>
      <c r="R351">
        <v>0</v>
      </c>
      <c r="S351">
        <v>0.3713647</v>
      </c>
      <c r="T351">
        <v>-30.64594</v>
      </c>
      <c r="U351">
        <v>-80.24345</v>
      </c>
      <c r="V351">
        <v>-27.89019</v>
      </c>
      <c r="W351">
        <v>180.3147</v>
      </c>
      <c r="X351">
        <v>39.04461</v>
      </c>
      <c r="Y351">
        <v>0.3928571</v>
      </c>
      <c r="Z351">
        <v>-30.38323</v>
      </c>
      <c r="AA351">
        <v>-86.88013</v>
      </c>
      <c r="AB351">
        <v>-28.17661</v>
      </c>
      <c r="AC351">
        <v>180.5514</v>
      </c>
      <c r="AD351">
        <v>39.3023</v>
      </c>
      <c r="AE351">
        <v>38</v>
      </c>
      <c r="AF351">
        <v>24</v>
      </c>
      <c r="AG351">
        <v>180</v>
      </c>
      <c r="AH351" t="s">
        <v>299</v>
      </c>
      <c r="AI351" t="s">
        <v>836</v>
      </c>
      <c r="AJ351">
        <v>6.13281165208957</v>
      </c>
      <c r="AK351" t="b">
        <v>1</v>
      </c>
    </row>
    <row r="352" spans="1:13">
      <c r="A352" s="26">
        <v>45482.258125</v>
      </c>
      <c r="B352">
        <v>0</v>
      </c>
      <c r="C352">
        <v>0</v>
      </c>
      <c r="D352" t="s">
        <v>479</v>
      </c>
      <c r="E352" s="21">
        <v>88</v>
      </c>
      <c r="F352" s="32">
        <v>45482.2579861111</v>
      </c>
      <c r="G352" t="s">
        <v>298</v>
      </c>
      <c r="H352">
        <v>3.951101</v>
      </c>
      <c r="I352">
        <v>-0.2776909</v>
      </c>
      <c r="J352">
        <v>180</v>
      </c>
      <c r="K352" t="s">
        <v>299</v>
      </c>
      <c r="L352" t="s">
        <v>837</v>
      </c>
      <c r="M352">
        <v>6.01362931085778</v>
      </c>
    </row>
    <row r="353" spans="1:37">
      <c r="A353" s="26">
        <v>45482.258125</v>
      </c>
      <c r="B353">
        <v>0</v>
      </c>
      <c r="C353">
        <v>0</v>
      </c>
      <c r="D353" t="s">
        <v>297</v>
      </c>
      <c r="E353" s="21">
        <v>88</v>
      </c>
      <c r="F353" s="32">
        <v>45482.2579861111</v>
      </c>
      <c r="G353" t="s">
        <v>298</v>
      </c>
      <c r="H353">
        <v>3.951101</v>
      </c>
      <c r="I353">
        <v>3.951101</v>
      </c>
      <c r="J353">
        <v>-0.2776909</v>
      </c>
      <c r="K353">
        <v>332.875</v>
      </c>
      <c r="L353">
        <v>336.816</v>
      </c>
      <c r="M353">
        <v>341.8125</v>
      </c>
      <c r="N353">
        <v>48000</v>
      </c>
      <c r="O353">
        <v>-1</v>
      </c>
      <c r="P353">
        <v>136963</v>
      </c>
      <c r="Q353">
        <v>48000</v>
      </c>
      <c r="R353">
        <v>0</v>
      </c>
      <c r="S353">
        <v>0.3736018</v>
      </c>
      <c r="T353">
        <v>-30.6258</v>
      </c>
      <c r="U353">
        <v>-80.27274</v>
      </c>
      <c r="V353">
        <v>-27.89892</v>
      </c>
      <c r="W353">
        <v>179.0442</v>
      </c>
      <c r="X353">
        <v>39.05258</v>
      </c>
      <c r="Y353">
        <v>0.3928571</v>
      </c>
      <c r="Z353">
        <v>-30.38323</v>
      </c>
      <c r="AA353">
        <v>-86.88013</v>
      </c>
      <c r="AB353">
        <v>-28.17661</v>
      </c>
      <c r="AC353">
        <v>178.7018</v>
      </c>
      <c r="AD353">
        <v>39.3023</v>
      </c>
      <c r="AE353">
        <v>38</v>
      </c>
      <c r="AF353">
        <v>24</v>
      </c>
      <c r="AG353">
        <v>180</v>
      </c>
      <c r="AH353" t="s">
        <v>299</v>
      </c>
      <c r="AI353" t="s">
        <v>837</v>
      </c>
      <c r="AJ353">
        <v>6.01362931085778</v>
      </c>
      <c r="AK353" t="b">
        <v>1</v>
      </c>
    </row>
    <row r="354" spans="1:13">
      <c r="A354" s="26">
        <v>45482.2582523148</v>
      </c>
      <c r="B354">
        <v>0</v>
      </c>
      <c r="C354">
        <v>0</v>
      </c>
      <c r="D354" t="s">
        <v>479</v>
      </c>
      <c r="E354" s="21">
        <v>89</v>
      </c>
      <c r="F354" s="32">
        <v>45482.2581018519</v>
      </c>
      <c r="G354" t="s">
        <v>480</v>
      </c>
      <c r="H354">
        <v>3.582509</v>
      </c>
      <c r="I354">
        <v>-0.2893085</v>
      </c>
      <c r="J354">
        <v>180</v>
      </c>
      <c r="K354" t="s">
        <v>299</v>
      </c>
      <c r="L354" t="s">
        <v>838</v>
      </c>
      <c r="M354">
        <v>6.28317908088914</v>
      </c>
    </row>
    <row r="355" spans="1:37">
      <c r="A355" s="26">
        <v>45482.2582523148</v>
      </c>
      <c r="B355">
        <v>0</v>
      </c>
      <c r="C355">
        <v>0</v>
      </c>
      <c r="D355" t="s">
        <v>297</v>
      </c>
      <c r="E355" s="21">
        <v>89</v>
      </c>
      <c r="F355" s="32">
        <v>45482.2581018519</v>
      </c>
      <c r="G355" t="s">
        <v>298</v>
      </c>
      <c r="H355">
        <v>3.582509</v>
      </c>
      <c r="I355">
        <v>3.582509</v>
      </c>
      <c r="J355">
        <v>-0.2893085</v>
      </c>
      <c r="K355">
        <v>314.6667</v>
      </c>
      <c r="L355">
        <v>328.4463</v>
      </c>
      <c r="M355">
        <v>344.1458</v>
      </c>
      <c r="N355">
        <v>48254.63</v>
      </c>
      <c r="O355">
        <v>-1</v>
      </c>
      <c r="P355">
        <v>136963</v>
      </c>
      <c r="Q355">
        <v>48000</v>
      </c>
      <c r="R355">
        <v>1</v>
      </c>
      <c r="S355">
        <v>0.3691275</v>
      </c>
      <c r="T355">
        <v>-30.67627</v>
      </c>
      <c r="U355">
        <v>-80.58962</v>
      </c>
      <c r="V355">
        <v>-27.88731</v>
      </c>
      <c r="W355">
        <v>291.7267</v>
      </c>
      <c r="X355">
        <v>39.2369</v>
      </c>
      <c r="Y355">
        <v>0.3928571</v>
      </c>
      <c r="Z355">
        <v>-30.38323</v>
      </c>
      <c r="AA355">
        <v>-86.88013</v>
      </c>
      <c r="AB355">
        <v>-28.17661</v>
      </c>
      <c r="AC355">
        <v>291.8601</v>
      </c>
      <c r="AD355">
        <v>39.3023</v>
      </c>
      <c r="AE355">
        <v>38</v>
      </c>
      <c r="AF355">
        <v>24</v>
      </c>
      <c r="AG355">
        <v>180</v>
      </c>
      <c r="AH355" t="s">
        <v>299</v>
      </c>
      <c r="AI355" t="s">
        <v>838</v>
      </c>
      <c r="AJ355">
        <v>6.28317908088914</v>
      </c>
      <c r="AK355" t="b">
        <v>1</v>
      </c>
    </row>
    <row r="356" spans="1:13">
      <c r="A356" s="26">
        <v>45482.2583564815</v>
      </c>
      <c r="B356">
        <v>0</v>
      </c>
      <c r="C356">
        <v>0</v>
      </c>
      <c r="D356" t="s">
        <v>479</v>
      </c>
      <c r="E356" s="21">
        <v>89</v>
      </c>
      <c r="F356" s="32">
        <v>45482.2582175926</v>
      </c>
      <c r="G356" t="s">
        <v>298</v>
      </c>
      <c r="H356">
        <v>0</v>
      </c>
      <c r="I356">
        <v>0.9162426</v>
      </c>
      <c r="J356">
        <v>180</v>
      </c>
      <c r="K356" t="s">
        <v>825</v>
      </c>
      <c r="L356" t="s">
        <v>839</v>
      </c>
      <c r="M356">
        <v>5.81848835697012</v>
      </c>
    </row>
    <row r="357" spans="1:37">
      <c r="A357" s="26">
        <v>45482.2583564815</v>
      </c>
      <c r="B357">
        <v>0</v>
      </c>
      <c r="C357">
        <v>0</v>
      </c>
      <c r="D357" t="s">
        <v>297</v>
      </c>
      <c r="E357" s="21">
        <v>89</v>
      </c>
      <c r="F357" s="32">
        <v>45482.2582175926</v>
      </c>
      <c r="G357" t="s">
        <v>298</v>
      </c>
      <c r="H357">
        <v>0</v>
      </c>
      <c r="I357">
        <v>2.151893</v>
      </c>
      <c r="J357">
        <v>0.9162426</v>
      </c>
      <c r="K357">
        <v>534.6667</v>
      </c>
      <c r="L357">
        <v>1165.239</v>
      </c>
      <c r="M357">
        <v>1887.063</v>
      </c>
      <c r="N357">
        <v>48000</v>
      </c>
      <c r="O357">
        <v>-1</v>
      </c>
      <c r="P357">
        <v>136963</v>
      </c>
      <c r="Q357">
        <v>48000</v>
      </c>
      <c r="R357">
        <v>0</v>
      </c>
      <c r="S357">
        <v>0.4809843</v>
      </c>
      <c r="T357">
        <v>-30.64247</v>
      </c>
      <c r="U357">
        <v>-79.11417</v>
      </c>
      <c r="V357">
        <v>-29.09286</v>
      </c>
      <c r="W357">
        <v>227.1962</v>
      </c>
      <c r="X357">
        <v>38.48199</v>
      </c>
      <c r="Y357">
        <v>0.3928571</v>
      </c>
      <c r="Z357">
        <v>-30.38323</v>
      </c>
      <c r="AA357">
        <v>-86.88013</v>
      </c>
      <c r="AB357">
        <v>-28.17661</v>
      </c>
      <c r="AC357">
        <v>216.9161</v>
      </c>
      <c r="AD357">
        <v>39.3023</v>
      </c>
      <c r="AE357">
        <v>38</v>
      </c>
      <c r="AF357">
        <v>24</v>
      </c>
      <c r="AG357">
        <v>180</v>
      </c>
      <c r="AH357" t="s">
        <v>825</v>
      </c>
      <c r="AI357" t="s">
        <v>839</v>
      </c>
      <c r="AJ357">
        <v>5.81848835697012</v>
      </c>
      <c r="AK357" t="b">
        <v>1</v>
      </c>
    </row>
    <row r="358" spans="1:13">
      <c r="A358" s="26">
        <v>45482.2584722222</v>
      </c>
      <c r="B358">
        <v>0</v>
      </c>
      <c r="C358">
        <v>0</v>
      </c>
      <c r="D358" t="s">
        <v>479</v>
      </c>
      <c r="E358" s="21">
        <v>90</v>
      </c>
      <c r="F358" s="32">
        <v>45482.2583333333</v>
      </c>
      <c r="G358" t="s">
        <v>480</v>
      </c>
      <c r="H358">
        <v>3.896512</v>
      </c>
      <c r="I358">
        <v>-0.244339</v>
      </c>
      <c r="J358">
        <v>180</v>
      </c>
      <c r="K358" t="s">
        <v>299</v>
      </c>
      <c r="L358" t="s">
        <v>840</v>
      </c>
      <c r="M358">
        <v>5.85772394516703</v>
      </c>
    </row>
    <row r="359" spans="1:37">
      <c r="A359" s="26">
        <v>45482.2584722222</v>
      </c>
      <c r="B359">
        <v>0</v>
      </c>
      <c r="C359">
        <v>0</v>
      </c>
      <c r="D359" t="s">
        <v>297</v>
      </c>
      <c r="E359" s="21">
        <v>90</v>
      </c>
      <c r="F359" s="32">
        <v>45482.2583333333</v>
      </c>
      <c r="G359" t="s">
        <v>298</v>
      </c>
      <c r="H359">
        <v>3.896512</v>
      </c>
      <c r="I359">
        <v>3.896512</v>
      </c>
      <c r="J359">
        <v>-0.244339</v>
      </c>
      <c r="K359">
        <v>293.6875</v>
      </c>
      <c r="L359">
        <v>298.7473</v>
      </c>
      <c r="M359">
        <v>324</v>
      </c>
      <c r="N359">
        <v>48000</v>
      </c>
      <c r="O359">
        <v>-1</v>
      </c>
      <c r="P359">
        <v>136963</v>
      </c>
      <c r="Q359">
        <v>48000</v>
      </c>
      <c r="R359">
        <v>0</v>
      </c>
      <c r="S359">
        <v>0.3713647</v>
      </c>
      <c r="T359">
        <v>-30.70467</v>
      </c>
      <c r="U359">
        <v>-80.40236</v>
      </c>
      <c r="V359">
        <v>-27.93228</v>
      </c>
      <c r="W359">
        <v>291.4503</v>
      </c>
      <c r="X359">
        <v>39.21719</v>
      </c>
      <c r="Y359">
        <v>0.3928571</v>
      </c>
      <c r="Z359">
        <v>-30.38323</v>
      </c>
      <c r="AA359">
        <v>-86.88013</v>
      </c>
      <c r="AB359">
        <v>-28.17661</v>
      </c>
      <c r="AC359">
        <v>291.8008</v>
      </c>
      <c r="AD359">
        <v>39.3023</v>
      </c>
      <c r="AE359">
        <v>38</v>
      </c>
      <c r="AF359">
        <v>24</v>
      </c>
      <c r="AG359">
        <v>180</v>
      </c>
      <c r="AH359" t="s">
        <v>299</v>
      </c>
      <c r="AI359" t="s">
        <v>840</v>
      </c>
      <c r="AJ359">
        <v>5.85772394516703</v>
      </c>
      <c r="AK359" t="b">
        <v>1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ySplit="1" topLeftCell="A2" activePane="bottomLeft" state="frozen"/>
      <selection/>
      <selection pane="bottomLeft" activeCell="A2" sqref="A2"/>
    </sheetView>
  </sheetViews>
  <sheetFormatPr defaultColWidth="9" defaultRowHeight="14.25" outlineLevelCol="4"/>
  <cols>
    <col min="1" max="1" width="17" style="26" customWidth="1"/>
    <col min="2" max="2" width="7.88495575221239" customWidth="1"/>
    <col min="3" max="3" width="8" customWidth="1"/>
    <col min="4" max="4" width="17.8849557522124" customWidth="1"/>
    <col min="5" max="5" width="15.3362831858407" style="21" customWidth="1"/>
    <col min="6" max="6" width="4" customWidth="1"/>
    <col min="7" max="7" width="2" customWidth="1"/>
    <col min="8" max="8" width="6.44247787610619" customWidth="1"/>
    <col min="9" max="9" width="5.44247787610619" customWidth="1"/>
    <col min="10" max="12" width="6.44247787610619" customWidth="1"/>
    <col min="13" max="13" width="6.10619469026549" customWidth="1"/>
    <col min="14" max="14" width="5.10619469026549" customWidth="1"/>
    <col min="15" max="15" width="2" customWidth="1"/>
    <col min="16" max="16" width="4" customWidth="1"/>
    <col min="17" max="17" width="2" customWidth="1"/>
    <col min="18" max="18" width="4" customWidth="1"/>
    <col min="19" max="19" width="8" customWidth="1"/>
    <col min="20" max="20" width="16.3362831858407" customWidth="1"/>
  </cols>
  <sheetData>
    <row r="1" spans="1:5">
      <c r="A1" s="26" t="s">
        <v>292</v>
      </c>
      <c r="B1" t="s">
        <v>293</v>
      </c>
      <c r="C1" t="s">
        <v>294</v>
      </c>
      <c r="D1" t="s">
        <v>295</v>
      </c>
      <c r="E1" s="21" t="s">
        <v>296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workbookViewId="0">
      <selection activeCell="A2" sqref="A2"/>
    </sheetView>
  </sheetViews>
  <sheetFormatPr defaultColWidth="9" defaultRowHeight="14.25" outlineLevelCol="4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15.6637168141593" customWidth="1"/>
  </cols>
  <sheetData>
    <row r="1" spans="1:5">
      <c r="A1" t="s">
        <v>841</v>
      </c>
      <c r="B1" t="s">
        <v>842</v>
      </c>
      <c r="C1" t="s">
        <v>843</v>
      </c>
      <c r="D1" t="s">
        <v>844</v>
      </c>
      <c r="E1" t="s">
        <v>845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</sheetData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opLeftCell="B1" workbookViewId="0">
      <selection activeCell="H26" sqref="H26"/>
    </sheetView>
  </sheetViews>
  <sheetFormatPr defaultColWidth="9" defaultRowHeight="14.25"/>
  <cols>
    <col min="1" max="1" width="44.6637168141593" customWidth="1"/>
    <col min="3" max="3" width="13.5575221238938" customWidth="1"/>
    <col min="4" max="4" width="22" customWidth="1"/>
    <col min="5" max="5" width="8.10619469026549" customWidth="1"/>
    <col min="7" max="7" width="3" customWidth="1"/>
    <col min="8" max="8" width="18.8849557522124" customWidth="1"/>
    <col min="10" max="10" width="10.8849557522124" customWidth="1"/>
    <col min="11" max="11" width="13.5575221238938" customWidth="1"/>
    <col min="12" max="12" width="22" customWidth="1"/>
    <col min="13" max="13" width="8.10619469026549" customWidth="1"/>
    <col min="15" max="15" width="3" customWidth="1"/>
    <col min="16" max="16" width="18.8849557522124" customWidth="1"/>
  </cols>
  <sheetData>
    <row r="1" spans="1:16">
      <c r="A1" t="s">
        <v>846</v>
      </c>
      <c r="C1" s="33" t="s">
        <v>170</v>
      </c>
      <c r="D1" s="34" t="s">
        <v>847</v>
      </c>
      <c r="E1" s="35" t="s">
        <v>848</v>
      </c>
      <c r="F1" s="35" t="s">
        <v>849</v>
      </c>
      <c r="G1" s="36"/>
      <c r="H1" s="34" t="s">
        <v>205</v>
      </c>
      <c r="K1" s="33" t="s">
        <v>170</v>
      </c>
      <c r="L1" s="34" t="s">
        <v>847</v>
      </c>
      <c r="M1" s="35" t="s">
        <v>848</v>
      </c>
      <c r="N1" s="35" t="s">
        <v>849</v>
      </c>
      <c r="O1" s="36"/>
      <c r="P1" s="34" t="s">
        <v>205</v>
      </c>
    </row>
    <row r="2" spans="1:16">
      <c r="A2" t="s">
        <v>850</v>
      </c>
      <c r="C2" s="35">
        <f>'Call Performance Summary'!B12</f>
        <v>0</v>
      </c>
      <c r="D2" s="37">
        <f>'Call Performance Summary'!G12</f>
        <v>0</v>
      </c>
      <c r="E2" s="38">
        <f t="shared" ref="E2:E7" si="0">D2-H2</f>
        <v>0</v>
      </c>
      <c r="F2" s="38">
        <f t="shared" ref="F2:F7" si="1">D2+H2</f>
        <v>0</v>
      </c>
      <c r="G2" s="36"/>
      <c r="H2" s="37">
        <f>1.645*(SQRT((D2*(1-D2))/('Call Performance Summary'!D12-1)))</f>
        <v>0</v>
      </c>
      <c r="K2" s="35">
        <f>'Call Performance Summary'!O12</f>
        <v>0</v>
      </c>
      <c r="L2" s="37">
        <f>'Call Performance Summary'!T12</f>
        <v>0</v>
      </c>
      <c r="M2" s="38">
        <f t="shared" ref="M2:M7" si="2">L2-P2</f>
        <v>0</v>
      </c>
      <c r="N2" s="38">
        <f t="shared" ref="N2:N7" si="3">L2+P2</f>
        <v>0</v>
      </c>
      <c r="O2" s="36"/>
      <c r="P2" s="37">
        <f>1.645*(SQRT((L2*(1-L2))/('Call Performance Summary'!Q12-1)))</f>
        <v>0</v>
      </c>
    </row>
    <row r="3" spans="1:16">
      <c r="A3" t="s">
        <v>851</v>
      </c>
      <c r="C3" s="35">
        <f>'Call Performance Summary'!B13</f>
        <v>0</v>
      </c>
      <c r="D3" s="37">
        <f>'Call Performance Summary'!G13</f>
        <v>0</v>
      </c>
      <c r="E3" s="38">
        <f t="shared" si="0"/>
        <v>0</v>
      </c>
      <c r="F3" s="38">
        <f t="shared" si="1"/>
        <v>0</v>
      </c>
      <c r="G3" s="36"/>
      <c r="H3" s="37">
        <f>1.645*(SQRT((D3*(1-D3))/('Call Performance Summary'!D13-1)))</f>
        <v>0</v>
      </c>
      <c r="K3" s="35">
        <f>'Call Performance Summary'!O13</f>
        <v>0</v>
      </c>
      <c r="L3" s="37">
        <f>'Call Performance Summary'!T13</f>
        <v>0</v>
      </c>
      <c r="M3" s="38">
        <f t="shared" si="2"/>
        <v>0</v>
      </c>
      <c r="N3" s="38">
        <f t="shared" si="3"/>
        <v>0</v>
      </c>
      <c r="O3" s="36"/>
      <c r="P3" s="37">
        <f>1.645*(SQRT((L3*(1-L3))/('Call Performance Summary'!Q13-1)))</f>
        <v>0</v>
      </c>
    </row>
    <row r="4" spans="1:16">
      <c r="A4" t="s">
        <v>852</v>
      </c>
      <c r="C4" s="35">
        <f>'Call Performance Summary'!B14</f>
        <v>0</v>
      </c>
      <c r="D4" s="37">
        <f>'Call Performance Summary'!G14</f>
        <v>0</v>
      </c>
      <c r="E4" s="38">
        <f t="shared" si="0"/>
        <v>0</v>
      </c>
      <c r="F4" s="38">
        <f t="shared" si="1"/>
        <v>0</v>
      </c>
      <c r="G4" s="36"/>
      <c r="H4" s="37">
        <f>1.645*(SQRT((D4*(1-D4))/('Call Performance Summary'!D14-1)))</f>
        <v>0</v>
      </c>
      <c r="K4" s="35">
        <f>'Call Performance Summary'!O14</f>
        <v>0</v>
      </c>
      <c r="L4" s="37">
        <f>'Call Performance Summary'!T14</f>
        <v>0</v>
      </c>
      <c r="M4" s="38">
        <f t="shared" si="2"/>
        <v>0</v>
      </c>
      <c r="N4" s="38">
        <f t="shared" si="3"/>
        <v>0</v>
      </c>
      <c r="O4" s="36"/>
      <c r="P4" s="37">
        <f>1.645*(SQRT((L4*(1-L4))/('Call Performance Summary'!Q14-1)))</f>
        <v>0</v>
      </c>
    </row>
    <row r="5" spans="3:16">
      <c r="C5" s="35">
        <f>'Call Performance Summary'!B15</f>
        <v>0</v>
      </c>
      <c r="D5" s="37">
        <f>'Call Performance Summary'!G15</f>
        <v>0</v>
      </c>
      <c r="E5" s="38">
        <f t="shared" si="0"/>
        <v>0</v>
      </c>
      <c r="F5" s="38">
        <f t="shared" si="1"/>
        <v>0</v>
      </c>
      <c r="G5" s="36"/>
      <c r="H5" s="37">
        <f>1.645*(SQRT((D5*(1-D5))/('Call Performance Summary'!D15-1)))</f>
        <v>0</v>
      </c>
      <c r="K5" s="35">
        <f>'Call Performance Summary'!O15</f>
        <v>0</v>
      </c>
      <c r="L5" s="37">
        <f>'Call Performance Summary'!T15</f>
        <v>0</v>
      </c>
      <c r="M5" s="38">
        <f t="shared" si="2"/>
        <v>0</v>
      </c>
      <c r="N5" s="38">
        <f t="shared" si="3"/>
        <v>0</v>
      </c>
      <c r="O5" s="36"/>
      <c r="P5" s="37">
        <f>1.645*(SQRT((L5*(1-L5))/('Call Performance Summary'!Q15-1)))</f>
        <v>0</v>
      </c>
    </row>
    <row r="6" spans="1:16">
      <c r="A6" t="s">
        <v>853</v>
      </c>
      <c r="C6" s="35">
        <f>'Call Performance Summary'!B16</f>
        <v>0</v>
      </c>
      <c r="D6" s="37">
        <f>'Call Performance Summary'!G16</f>
        <v>0</v>
      </c>
      <c r="E6" s="38">
        <f t="shared" si="0"/>
        <v>0</v>
      </c>
      <c r="F6" s="38">
        <f t="shared" si="1"/>
        <v>0</v>
      </c>
      <c r="G6" s="36"/>
      <c r="H6" s="37">
        <f>1.645*(SQRT((D6*(1-D6))/('Call Performance Summary'!D16-1)))</f>
        <v>0</v>
      </c>
      <c r="K6" s="35">
        <f>'Call Performance Summary'!O16</f>
        <v>0</v>
      </c>
      <c r="L6" s="37">
        <f>'Call Performance Summary'!T16</f>
        <v>0</v>
      </c>
      <c r="M6" s="38">
        <f t="shared" si="2"/>
        <v>0</v>
      </c>
      <c r="N6" s="38">
        <f t="shared" si="3"/>
        <v>0</v>
      </c>
      <c r="O6" s="36"/>
      <c r="P6" s="37">
        <f>1.645*(SQRT((L6*(1-L6))/('Call Performance Summary'!Q16-1)))</f>
        <v>0</v>
      </c>
    </row>
    <row r="7" spans="3:16">
      <c r="C7" s="35">
        <f>'Call Performance Summary'!B17</f>
        <v>0</v>
      </c>
      <c r="D7" s="37">
        <f>'Call Performance Summary'!G17</f>
        <v>0</v>
      </c>
      <c r="E7" s="38">
        <f t="shared" si="0"/>
        <v>0</v>
      </c>
      <c r="F7" s="38">
        <f t="shared" si="1"/>
        <v>0</v>
      </c>
      <c r="G7" s="36"/>
      <c r="H7" s="37">
        <f>1.645*(SQRT((D7*(1-D7))/('Call Performance Summary'!D17-1)))</f>
        <v>0</v>
      </c>
      <c r="K7" s="35">
        <f>'Call Performance Summary'!O17</f>
        <v>0</v>
      </c>
      <c r="L7" s="37">
        <f>'Call Performance Summary'!T17</f>
        <v>0</v>
      </c>
      <c r="M7" s="38">
        <f t="shared" si="2"/>
        <v>0</v>
      </c>
      <c r="N7" s="38">
        <f t="shared" si="3"/>
        <v>0</v>
      </c>
      <c r="O7" s="36"/>
      <c r="P7" s="37">
        <f>1.645*(SQRT((L7*(1-L7))/('Call Performance Summary'!Q17-1)))</f>
        <v>0</v>
      </c>
    </row>
    <row r="9" spans="3:16">
      <c r="C9" s="33" t="s">
        <v>170</v>
      </c>
      <c r="D9" s="34" t="s">
        <v>854</v>
      </c>
      <c r="E9" s="35" t="s">
        <v>848</v>
      </c>
      <c r="F9" s="35" t="s">
        <v>849</v>
      </c>
      <c r="G9" s="36"/>
      <c r="H9" s="39" t="s">
        <v>205</v>
      </c>
      <c r="K9" s="33" t="s">
        <v>170</v>
      </c>
      <c r="L9" s="34" t="s">
        <v>854</v>
      </c>
      <c r="M9" s="35" t="s">
        <v>848</v>
      </c>
      <c r="N9" s="35" t="s">
        <v>849</v>
      </c>
      <c r="O9" s="36"/>
      <c r="P9" s="39" t="s">
        <v>205</v>
      </c>
    </row>
    <row r="10" spans="3:16">
      <c r="C10" s="35">
        <f>'Call Performance Summary'!B12</f>
        <v>0</v>
      </c>
      <c r="D10" s="37">
        <f>'Call Performance Summary'!H12</f>
        <v>0</v>
      </c>
      <c r="E10" s="38">
        <f t="shared" ref="E10:E15" si="4">D10-H10</f>
        <v>0</v>
      </c>
      <c r="F10" s="38">
        <f t="shared" ref="F10:F15" si="5">D10+H10</f>
        <v>0</v>
      </c>
      <c r="G10" s="36"/>
      <c r="H10" s="37">
        <f>1.645*(SQRT((D10*(1-D10))/('Call Performance Summary'!D12-1)))</f>
        <v>0</v>
      </c>
      <c r="K10" s="35">
        <f>'Call Performance Summary'!O12</f>
        <v>0</v>
      </c>
      <c r="L10" s="37">
        <f>'Call Performance Summary'!U12</f>
        <v>0</v>
      </c>
      <c r="M10" s="38">
        <f t="shared" ref="M10:M15" si="6">L10-P10</f>
        <v>0</v>
      </c>
      <c r="N10" s="38">
        <f t="shared" ref="N10:N15" si="7">L10+P10</f>
        <v>0</v>
      </c>
      <c r="O10" s="36"/>
      <c r="P10" s="37">
        <f>1.645*(SQRT((L10*(1-L10))/('Call Performance Summary'!Q12-1)))</f>
        <v>0</v>
      </c>
    </row>
    <row r="11" spans="3:16">
      <c r="C11" s="35">
        <f>'Call Performance Summary'!B13</f>
        <v>0</v>
      </c>
      <c r="D11" s="37">
        <f>'Call Performance Summary'!H13</f>
        <v>0</v>
      </c>
      <c r="E11" s="38">
        <f t="shared" si="4"/>
        <v>0</v>
      </c>
      <c r="F11" s="38">
        <f t="shared" si="5"/>
        <v>0</v>
      </c>
      <c r="G11" s="36"/>
      <c r="H11" s="37">
        <f>1.645*(SQRT((D11*(1-D11))/('Call Performance Summary'!D13-1)))</f>
        <v>0</v>
      </c>
      <c r="K11" s="35">
        <f>'Call Performance Summary'!O13</f>
        <v>0</v>
      </c>
      <c r="L11" s="37">
        <f>'Call Performance Summary'!U13</f>
        <v>0</v>
      </c>
      <c r="M11" s="38">
        <f t="shared" si="6"/>
        <v>0</v>
      </c>
      <c r="N11" s="38">
        <f t="shared" si="7"/>
        <v>0</v>
      </c>
      <c r="O11" s="36"/>
      <c r="P11" s="37">
        <f>1.645*(SQRT((L11*(1-L11))/('Call Performance Summary'!Q13-1)))</f>
        <v>0</v>
      </c>
    </row>
    <row r="12" spans="3:16">
      <c r="C12" s="35">
        <f>'Call Performance Summary'!B14</f>
        <v>0</v>
      </c>
      <c r="D12" s="37">
        <f>'Call Performance Summary'!H14</f>
        <v>0</v>
      </c>
      <c r="E12" s="38">
        <f t="shared" si="4"/>
        <v>0</v>
      </c>
      <c r="F12" s="38">
        <f t="shared" si="5"/>
        <v>0</v>
      </c>
      <c r="G12" s="36"/>
      <c r="H12" s="37">
        <f>1.645*(SQRT((D12*(1-D12))/('Call Performance Summary'!D14-1)))</f>
        <v>0</v>
      </c>
      <c r="K12" s="35">
        <f>'Call Performance Summary'!O14</f>
        <v>0</v>
      </c>
      <c r="L12" s="37">
        <f>'Call Performance Summary'!U14</f>
        <v>0</v>
      </c>
      <c r="M12" s="38">
        <f t="shared" si="6"/>
        <v>0</v>
      </c>
      <c r="N12" s="38">
        <f t="shared" si="7"/>
        <v>0</v>
      </c>
      <c r="O12" s="36"/>
      <c r="P12" s="37">
        <f>1.645*(SQRT((L12*(1-L12))/('Call Performance Summary'!Q14-1)))</f>
        <v>0</v>
      </c>
    </row>
    <row r="13" spans="3:16">
      <c r="C13" s="35">
        <f>'Call Performance Summary'!B15</f>
        <v>0</v>
      </c>
      <c r="D13" s="37">
        <f>'Call Performance Summary'!H15</f>
        <v>0</v>
      </c>
      <c r="E13" s="38">
        <f t="shared" si="4"/>
        <v>0</v>
      </c>
      <c r="F13" s="38">
        <f t="shared" si="5"/>
        <v>0</v>
      </c>
      <c r="G13" s="36"/>
      <c r="H13" s="37">
        <f>1.645*(SQRT((D13*(1-D13))/('Call Performance Summary'!D15-1)))</f>
        <v>0</v>
      </c>
      <c r="K13" s="35">
        <f>'Call Performance Summary'!O15</f>
        <v>0</v>
      </c>
      <c r="L13" s="37">
        <f>'Call Performance Summary'!U15</f>
        <v>0</v>
      </c>
      <c r="M13" s="38">
        <f t="shared" si="6"/>
        <v>0</v>
      </c>
      <c r="N13" s="38">
        <f t="shared" si="7"/>
        <v>0</v>
      </c>
      <c r="O13" s="36"/>
      <c r="P13" s="37">
        <f>1.645*(SQRT((L13*(1-L13))/('Call Performance Summary'!Q15-1)))</f>
        <v>0</v>
      </c>
    </row>
    <row r="14" spans="3:16">
      <c r="C14" s="35">
        <f>'Call Performance Summary'!B16</f>
        <v>0</v>
      </c>
      <c r="D14" s="37">
        <f>'Call Performance Summary'!H16</f>
        <v>0</v>
      </c>
      <c r="E14" s="38">
        <f t="shared" si="4"/>
        <v>0</v>
      </c>
      <c r="F14" s="38">
        <f t="shared" si="5"/>
        <v>0</v>
      </c>
      <c r="G14" s="36"/>
      <c r="H14" s="37">
        <f>1.645*(SQRT((D14*(1-D14))/('Call Performance Summary'!D16-1)))</f>
        <v>0</v>
      </c>
      <c r="K14" s="35">
        <f>'Call Performance Summary'!O16</f>
        <v>0</v>
      </c>
      <c r="L14" s="37">
        <f>'Call Performance Summary'!U16</f>
        <v>0</v>
      </c>
      <c r="M14" s="38">
        <f t="shared" si="6"/>
        <v>0</v>
      </c>
      <c r="N14" s="38">
        <f t="shared" si="7"/>
        <v>0</v>
      </c>
      <c r="O14" s="36"/>
      <c r="P14" s="37">
        <f>1.645*(SQRT((L14*(1-L14))/('Call Performance Summary'!Q16-1)))</f>
        <v>0</v>
      </c>
    </row>
    <row r="15" spans="3:16">
      <c r="C15" s="35">
        <f>'Call Performance Summary'!B17</f>
        <v>0</v>
      </c>
      <c r="D15" s="37">
        <f>'Call Performance Summary'!H17</f>
        <v>0</v>
      </c>
      <c r="E15" s="38">
        <f t="shared" si="4"/>
        <v>0</v>
      </c>
      <c r="F15" s="38">
        <f t="shared" si="5"/>
        <v>0</v>
      </c>
      <c r="G15" s="36"/>
      <c r="H15" s="37">
        <f>1.645*(SQRT((D15*(1-D15))/('Call Performance Summary'!D17-1)))</f>
        <v>0</v>
      </c>
      <c r="K15" s="35">
        <f>'Call Performance Summary'!O17</f>
        <v>0</v>
      </c>
      <c r="L15" s="37">
        <f>'Call Performance Summary'!U17</f>
        <v>0</v>
      </c>
      <c r="M15" s="38">
        <f t="shared" si="6"/>
        <v>0</v>
      </c>
      <c r="N15" s="38">
        <f t="shared" si="7"/>
        <v>0</v>
      </c>
      <c r="O15" s="36"/>
      <c r="P15" s="37">
        <f>1.645*(SQRT((L15*(1-L15))/('Call Performance Summary'!Q17-1)))</f>
        <v>0</v>
      </c>
    </row>
    <row r="16" spans="3:16">
      <c r="C16" s="36"/>
      <c r="D16" s="36"/>
      <c r="E16" s="36"/>
      <c r="F16" s="36"/>
      <c r="G16" s="36"/>
      <c r="H16" s="40"/>
      <c r="K16" s="36"/>
      <c r="L16" s="36"/>
      <c r="M16" s="36"/>
      <c r="N16" s="36"/>
      <c r="O16" s="36"/>
      <c r="P16" s="40"/>
    </row>
    <row r="17" spans="3:16">
      <c r="C17" s="33" t="s">
        <v>170</v>
      </c>
      <c r="D17" s="34" t="s">
        <v>855</v>
      </c>
      <c r="E17" s="35" t="s">
        <v>848</v>
      </c>
      <c r="F17" s="35" t="s">
        <v>849</v>
      </c>
      <c r="G17" s="36"/>
      <c r="H17" s="39" t="s">
        <v>205</v>
      </c>
      <c r="K17" s="33" t="s">
        <v>170</v>
      </c>
      <c r="L17" s="34" t="s">
        <v>855</v>
      </c>
      <c r="M17" s="35" t="s">
        <v>848</v>
      </c>
      <c r="N17" s="35" t="s">
        <v>849</v>
      </c>
      <c r="O17" s="36"/>
      <c r="P17" s="39" t="s">
        <v>205</v>
      </c>
    </row>
    <row r="18" spans="3:16">
      <c r="C18" s="35">
        <f>'Call Performance Summary'!B12</f>
        <v>0</v>
      </c>
      <c r="D18" s="37">
        <f>'Call Performance Summary'!I12</f>
        <v>0</v>
      </c>
      <c r="E18" s="38">
        <f t="shared" ref="E18:E23" si="8">D18-H18</f>
        <v>0</v>
      </c>
      <c r="F18" s="38">
        <f t="shared" ref="F18:F23" si="9">D18+H18</f>
        <v>0</v>
      </c>
      <c r="G18" s="36"/>
      <c r="H18" s="37">
        <f>1.645*(SQRT((D18*(1-D18))/('Call Retention'!E8-1)))</f>
        <v>0</v>
      </c>
      <c r="K18" s="35">
        <f>'Call Performance Summary'!O12</f>
        <v>0</v>
      </c>
      <c r="L18" s="37">
        <f>'Call Performance Summary'!V12</f>
        <v>0</v>
      </c>
      <c r="M18" s="38">
        <f t="shared" ref="M18:M23" si="10">L18-P18</f>
        <v>0</v>
      </c>
      <c r="N18" s="38">
        <f t="shared" ref="N18:N23" si="11">L18+P18</f>
        <v>0</v>
      </c>
      <c r="O18" s="36"/>
      <c r="P18" s="37">
        <f>1.645*(SQRT((L18*(1-L18))/('Call Retention'!P8-1)))</f>
        <v>0</v>
      </c>
    </row>
    <row r="19" spans="3:16">
      <c r="C19" s="35">
        <f>'Call Performance Summary'!B13</f>
        <v>0</v>
      </c>
      <c r="D19" s="37">
        <f>'Call Performance Summary'!I13</f>
        <v>0</v>
      </c>
      <c r="E19" s="38">
        <f t="shared" si="8"/>
        <v>0</v>
      </c>
      <c r="F19" s="38">
        <f t="shared" si="9"/>
        <v>0</v>
      </c>
      <c r="G19" s="36"/>
      <c r="H19" s="37">
        <f>1.645*(SQRT((D19*(1-D19))/('Call Retention'!E9-1)))</f>
        <v>0</v>
      </c>
      <c r="K19" s="35">
        <f>'Call Performance Summary'!O13</f>
        <v>0</v>
      </c>
      <c r="L19" s="37">
        <f>'Call Performance Summary'!V13</f>
        <v>0</v>
      </c>
      <c r="M19" s="38">
        <f t="shared" si="10"/>
        <v>0</v>
      </c>
      <c r="N19" s="38">
        <f t="shared" si="11"/>
        <v>0</v>
      </c>
      <c r="O19" s="36"/>
      <c r="P19" s="37">
        <f>1.645*(SQRT((L19*(1-L19))/('Call Retention'!P9-1)))</f>
        <v>0</v>
      </c>
    </row>
    <row r="20" spans="3:16">
      <c r="C20" s="35">
        <f>'Call Performance Summary'!B14</f>
        <v>0</v>
      </c>
      <c r="D20" s="37">
        <f>'Call Performance Summary'!I14</f>
        <v>0</v>
      </c>
      <c r="E20" s="38">
        <f t="shared" si="8"/>
        <v>0</v>
      </c>
      <c r="F20" s="38">
        <f t="shared" si="9"/>
        <v>0</v>
      </c>
      <c r="G20" s="36"/>
      <c r="H20" s="37">
        <f>1.645*(SQRT((D20*(1-D20))/('Call Retention'!E10-1)))</f>
        <v>0</v>
      </c>
      <c r="K20" s="35">
        <f>'Call Performance Summary'!O14</f>
        <v>0</v>
      </c>
      <c r="L20" s="37">
        <f>'Call Performance Summary'!V14</f>
        <v>0</v>
      </c>
      <c r="M20" s="38">
        <f t="shared" si="10"/>
        <v>0</v>
      </c>
      <c r="N20" s="38">
        <f t="shared" si="11"/>
        <v>0</v>
      </c>
      <c r="O20" s="36"/>
      <c r="P20" s="37">
        <f>1.645*(SQRT((L20*(1-L20))/('Call Retention'!P10-1)))</f>
        <v>0</v>
      </c>
    </row>
    <row r="21" spans="3:16">
      <c r="C21" s="35">
        <f>'Call Performance Summary'!B15</f>
        <v>0</v>
      </c>
      <c r="D21" s="37">
        <f>'Call Performance Summary'!I15</f>
        <v>0</v>
      </c>
      <c r="E21" s="38">
        <f t="shared" si="8"/>
        <v>0</v>
      </c>
      <c r="F21" s="38">
        <f t="shared" si="9"/>
        <v>0</v>
      </c>
      <c r="G21" s="36"/>
      <c r="H21" s="37">
        <f>1.645*(SQRT((D21*(1-D21))/('Call Retention'!E11-1)))</f>
        <v>0</v>
      </c>
      <c r="K21" s="35">
        <f>'Call Performance Summary'!O15</f>
        <v>0</v>
      </c>
      <c r="L21" s="37">
        <f>'Call Performance Summary'!V15</f>
        <v>0</v>
      </c>
      <c r="M21" s="38">
        <f t="shared" si="10"/>
        <v>0</v>
      </c>
      <c r="N21" s="38">
        <f t="shared" si="11"/>
        <v>0</v>
      </c>
      <c r="O21" s="36"/>
      <c r="P21" s="37">
        <f>1.645*(SQRT((L21*(1-L21))/('Call Retention'!P11-1)))</f>
        <v>0</v>
      </c>
    </row>
    <row r="22" spans="3:16">
      <c r="C22" s="35">
        <f>'Call Performance Summary'!B16</f>
        <v>0</v>
      </c>
      <c r="D22" s="37">
        <f>'Call Performance Summary'!I16</f>
        <v>0</v>
      </c>
      <c r="E22" s="38">
        <f t="shared" si="8"/>
        <v>0</v>
      </c>
      <c r="F22" s="38">
        <f t="shared" si="9"/>
        <v>0</v>
      </c>
      <c r="G22" s="36"/>
      <c r="H22" s="37">
        <f>1.645*(SQRT((D22*(1-D22))/('Call Retention'!E12-1)))</f>
        <v>0</v>
      </c>
      <c r="K22" s="35">
        <f>'Call Performance Summary'!O16</f>
        <v>0</v>
      </c>
      <c r="L22" s="37">
        <f>'Call Performance Summary'!V16</f>
        <v>0</v>
      </c>
      <c r="M22" s="38">
        <f t="shared" si="10"/>
        <v>0</v>
      </c>
      <c r="N22" s="38">
        <f t="shared" si="11"/>
        <v>0</v>
      </c>
      <c r="O22" s="36"/>
      <c r="P22" s="37">
        <f>1.645*(SQRT((L22*(1-L22))/('Call Retention'!P12-1)))</f>
        <v>0</v>
      </c>
    </row>
    <row r="23" spans="3:16">
      <c r="C23" s="35">
        <f>'Call Performance Summary'!B17</f>
        <v>0</v>
      </c>
      <c r="D23" s="37">
        <f>'Call Performance Summary'!I17</f>
        <v>0</v>
      </c>
      <c r="E23" s="38">
        <f t="shared" si="8"/>
        <v>0</v>
      </c>
      <c r="F23" s="38">
        <f t="shared" si="9"/>
        <v>0</v>
      </c>
      <c r="G23" s="36"/>
      <c r="H23" s="37">
        <f>1.645*(SQRT((D23*(1-D23))/('Call Retention'!E13-1)))</f>
        <v>0</v>
      </c>
      <c r="K23" s="35">
        <f>'Call Performance Summary'!O17</f>
        <v>0</v>
      </c>
      <c r="L23" s="37">
        <f>'Call Performance Summary'!V17</f>
        <v>0</v>
      </c>
      <c r="M23" s="38">
        <f t="shared" si="10"/>
        <v>0</v>
      </c>
      <c r="N23" s="38">
        <f t="shared" si="11"/>
        <v>0</v>
      </c>
      <c r="O23" s="36"/>
      <c r="P23" s="37">
        <f>1.645*(SQRT((L23*(1-L23))/('Call Retention'!P13-1)))</f>
        <v>0</v>
      </c>
    </row>
    <row r="25" spans="3:16">
      <c r="C25" s="33" t="s">
        <v>170</v>
      </c>
      <c r="D25" s="34" t="s">
        <v>856</v>
      </c>
      <c r="E25" s="35" t="s">
        <v>848</v>
      </c>
      <c r="F25" s="35" t="s">
        <v>849</v>
      </c>
      <c r="G25" s="36"/>
      <c r="H25" s="39" t="s">
        <v>205</v>
      </c>
      <c r="K25" s="33" t="s">
        <v>170</v>
      </c>
      <c r="L25" s="34" t="s">
        <v>856</v>
      </c>
      <c r="M25" s="35" t="s">
        <v>848</v>
      </c>
      <c r="N25" s="35" t="s">
        <v>849</v>
      </c>
      <c r="O25" s="36"/>
      <c r="P25" s="39" t="s">
        <v>205</v>
      </c>
    </row>
    <row r="26" spans="3:16">
      <c r="C26" s="35">
        <f>'Call Performance Summary'!B12</f>
        <v>0</v>
      </c>
      <c r="D26" s="37">
        <f>'Call Performance Summary'!J12</f>
        <v>0</v>
      </c>
      <c r="E26" s="38">
        <f t="shared" ref="E26:E31" si="12">D26-H26</f>
        <v>0</v>
      </c>
      <c r="F26" s="38">
        <f t="shared" ref="F26:F31" si="13">D26+H26</f>
        <v>0</v>
      </c>
      <c r="G26" s="36"/>
      <c r="H26" s="37">
        <f>1.645*(SQRT((D26*(1-D26))/('Call Retention'!E8-1)))</f>
        <v>0</v>
      </c>
      <c r="K26" s="35">
        <f>'Call Performance Summary'!O12</f>
        <v>0</v>
      </c>
      <c r="L26" s="37">
        <f>'Call Performance Summary'!W12</f>
        <v>0</v>
      </c>
      <c r="M26" s="38">
        <f t="shared" ref="M26:M31" si="14">L26-P26</f>
        <v>0</v>
      </c>
      <c r="N26" s="38">
        <f t="shared" ref="N26:N31" si="15">L26+P26</f>
        <v>0</v>
      </c>
      <c r="O26" s="36"/>
      <c r="P26" s="37">
        <f>1.645*(SQRT((L26*(1-L26))/('Call Retention'!P8-1)))</f>
        <v>0</v>
      </c>
    </row>
    <row r="27" spans="3:16">
      <c r="C27" s="35">
        <f>'Call Performance Summary'!B13</f>
        <v>0</v>
      </c>
      <c r="D27" s="37">
        <f>'Call Performance Summary'!J13</f>
        <v>0</v>
      </c>
      <c r="E27" s="38">
        <f t="shared" si="12"/>
        <v>0</v>
      </c>
      <c r="F27" s="38">
        <f t="shared" si="13"/>
        <v>0</v>
      </c>
      <c r="G27" s="36"/>
      <c r="H27" s="37">
        <f>1.645*(SQRT((D27*(1-D27))/('Call Retention'!E9-1)))</f>
        <v>0</v>
      </c>
      <c r="K27" s="35">
        <f>'Call Performance Summary'!O13</f>
        <v>0</v>
      </c>
      <c r="L27" s="37">
        <f>'Call Performance Summary'!W13</f>
        <v>0</v>
      </c>
      <c r="M27" s="38">
        <f t="shared" si="14"/>
        <v>0</v>
      </c>
      <c r="N27" s="38">
        <f t="shared" si="15"/>
        <v>0</v>
      </c>
      <c r="O27" s="36"/>
      <c r="P27" s="37">
        <f>1.645*(SQRT((L27*(1-L27))/('Call Retention'!P9-1)))</f>
        <v>0</v>
      </c>
    </row>
    <row r="28" spans="3:16">
      <c r="C28" s="35">
        <f>'Call Performance Summary'!B14</f>
        <v>0</v>
      </c>
      <c r="D28" s="37">
        <f>'Call Performance Summary'!J14</f>
        <v>0</v>
      </c>
      <c r="E28" s="38">
        <f t="shared" si="12"/>
        <v>0</v>
      </c>
      <c r="F28" s="38">
        <f t="shared" si="13"/>
        <v>0</v>
      </c>
      <c r="G28" s="36"/>
      <c r="H28" s="37">
        <f>1.645*(SQRT((D28*(1-D28))/('Call Retention'!E10-1)))</f>
        <v>0</v>
      </c>
      <c r="K28" s="35">
        <f>'Call Performance Summary'!O14</f>
        <v>0</v>
      </c>
      <c r="L28" s="37">
        <f>'Call Performance Summary'!W14</f>
        <v>0</v>
      </c>
      <c r="M28" s="38">
        <f t="shared" si="14"/>
        <v>0</v>
      </c>
      <c r="N28" s="38">
        <f t="shared" si="15"/>
        <v>0</v>
      </c>
      <c r="O28" s="36"/>
      <c r="P28" s="37">
        <f>1.645*(SQRT((L28*(1-L28))/('Call Retention'!P10-1)))</f>
        <v>0</v>
      </c>
    </row>
    <row r="29" spans="3:16">
      <c r="C29" s="35">
        <f>'Call Performance Summary'!B15</f>
        <v>0</v>
      </c>
      <c r="D29" s="37">
        <f>'Call Performance Summary'!J15</f>
        <v>0</v>
      </c>
      <c r="E29" s="38">
        <f t="shared" si="12"/>
        <v>0</v>
      </c>
      <c r="F29" s="38">
        <f t="shared" si="13"/>
        <v>0</v>
      </c>
      <c r="G29" s="36"/>
      <c r="H29" s="37">
        <f>1.645*(SQRT((D29*(1-D29))/('Call Retention'!E11-1)))</f>
        <v>0</v>
      </c>
      <c r="K29" s="35">
        <f>'Call Performance Summary'!O15</f>
        <v>0</v>
      </c>
      <c r="L29" s="37">
        <f>'Call Performance Summary'!W15</f>
        <v>0</v>
      </c>
      <c r="M29" s="38">
        <f t="shared" si="14"/>
        <v>0</v>
      </c>
      <c r="N29" s="38">
        <f t="shared" si="15"/>
        <v>0</v>
      </c>
      <c r="O29" s="36"/>
      <c r="P29" s="37">
        <f>1.645*(SQRT((L29*(1-L29))/('Call Retention'!P11-1)))</f>
        <v>0</v>
      </c>
    </row>
    <row r="30" spans="3:16">
      <c r="C30" s="35">
        <f>'Call Performance Summary'!B16</f>
        <v>0</v>
      </c>
      <c r="D30" s="37">
        <f>'Call Performance Summary'!J16</f>
        <v>0</v>
      </c>
      <c r="E30" s="38">
        <f t="shared" si="12"/>
        <v>0</v>
      </c>
      <c r="F30" s="38">
        <f t="shared" si="13"/>
        <v>0</v>
      </c>
      <c r="G30" s="36"/>
      <c r="H30" s="37">
        <f>1.645*(SQRT((D30*(1-D30))/('Call Retention'!E12-1)))</f>
        <v>0</v>
      </c>
      <c r="K30" s="35">
        <f>'Call Performance Summary'!O16</f>
        <v>0</v>
      </c>
      <c r="L30" s="37">
        <f>'Call Performance Summary'!W16</f>
        <v>0</v>
      </c>
      <c r="M30" s="38">
        <f t="shared" si="14"/>
        <v>0</v>
      </c>
      <c r="N30" s="38">
        <f t="shared" si="15"/>
        <v>0</v>
      </c>
      <c r="O30" s="36"/>
      <c r="P30" s="37">
        <f>1.645*(SQRT((L30*(1-L30))/('Call Retention'!P12-1)))</f>
        <v>0</v>
      </c>
    </row>
    <row r="31" spans="3:16">
      <c r="C31" s="35">
        <f>'Call Performance Summary'!B17</f>
        <v>0</v>
      </c>
      <c r="D31" s="37">
        <f>'Call Performance Summary'!J17</f>
        <v>0</v>
      </c>
      <c r="E31" s="38">
        <f t="shared" si="12"/>
        <v>0</v>
      </c>
      <c r="F31" s="38">
        <f t="shared" si="13"/>
        <v>0</v>
      </c>
      <c r="G31" s="36"/>
      <c r="H31" s="37">
        <f>1.645*(SQRT((D31*(1-D31))/('Call Retention'!E13-1)))</f>
        <v>0</v>
      </c>
      <c r="K31" s="35">
        <f>'Call Performance Summary'!O17</f>
        <v>0</v>
      </c>
      <c r="L31" s="37">
        <f>'Call Performance Summary'!W17</f>
        <v>0</v>
      </c>
      <c r="M31" s="38">
        <f t="shared" si="14"/>
        <v>0</v>
      </c>
      <c r="N31" s="38">
        <f t="shared" si="15"/>
        <v>0</v>
      </c>
      <c r="O31" s="36"/>
      <c r="P31" s="37">
        <f>1.645*(SQRT((L31*(1-L31))/('Call Retention'!P13-1)))</f>
        <v>0</v>
      </c>
    </row>
    <row r="33" ht="28.5" spans="3:16">
      <c r="C33" s="33" t="s">
        <v>170</v>
      </c>
      <c r="D33" s="34" t="s">
        <v>857</v>
      </c>
      <c r="E33" s="35" t="s">
        <v>848</v>
      </c>
      <c r="F33" s="35" t="s">
        <v>849</v>
      </c>
      <c r="G33" s="36"/>
      <c r="H33" s="39" t="s">
        <v>205</v>
      </c>
      <c r="K33" s="33" t="s">
        <v>170</v>
      </c>
      <c r="L33" s="34" t="s">
        <v>857</v>
      </c>
      <c r="M33" s="35" t="s">
        <v>848</v>
      </c>
      <c r="N33" s="35" t="s">
        <v>849</v>
      </c>
      <c r="O33" s="36"/>
      <c r="P33" s="39" t="s">
        <v>205</v>
      </c>
    </row>
    <row r="34" spans="3:16">
      <c r="C34" s="35">
        <f>'Audio Verification'!B8</f>
        <v>0</v>
      </c>
      <c r="D34" s="37">
        <f>'Audio Verification'!G8</f>
        <v>0</v>
      </c>
      <c r="E34" s="38">
        <f t="shared" ref="E34:E39" si="16">D34-H34</f>
        <v>0</v>
      </c>
      <c r="F34" s="38">
        <f t="shared" ref="F34:F39" si="17">D34+H34</f>
        <v>0</v>
      </c>
      <c r="G34" s="36"/>
      <c r="H34" s="37">
        <f>1.645*(SQRT((D34*(1-D34))/('Audio Verification'!D8-1)))</f>
        <v>0</v>
      </c>
      <c r="K34" s="35">
        <f>'Audio Verification'!J8</f>
        <v>0</v>
      </c>
      <c r="L34" s="37">
        <f>'Audio Verification'!O8</f>
        <v>0</v>
      </c>
      <c r="M34" s="38">
        <f t="shared" ref="M34:M39" si="18">L34-P34</f>
        <v>0</v>
      </c>
      <c r="N34" s="38">
        <f t="shared" ref="N34:N39" si="19">L34+P34</f>
        <v>0</v>
      </c>
      <c r="O34" s="36"/>
      <c r="P34" s="37">
        <f>1.645*(SQRT((L34*(1-L34))/('Audio Verification'!L8-1)))</f>
        <v>0</v>
      </c>
    </row>
    <row r="35" spans="3:16">
      <c r="C35" s="35">
        <f>'Audio Verification'!B9</f>
        <v>0</v>
      </c>
      <c r="D35" s="37">
        <f>'Audio Verification'!G9</f>
        <v>0</v>
      </c>
      <c r="E35" s="38">
        <f t="shared" si="16"/>
        <v>0</v>
      </c>
      <c r="F35" s="38">
        <f t="shared" si="17"/>
        <v>0</v>
      </c>
      <c r="G35" s="36"/>
      <c r="H35" s="37">
        <f>1.645*(SQRT((D35*(1-D35))/('Audio Verification'!D9-1)))</f>
        <v>0</v>
      </c>
      <c r="K35" s="35">
        <f>'Audio Verification'!J9</f>
        <v>0</v>
      </c>
      <c r="L35" s="37">
        <f>'Audio Verification'!O9</f>
        <v>0</v>
      </c>
      <c r="M35" s="38">
        <f t="shared" si="18"/>
        <v>0</v>
      </c>
      <c r="N35" s="38">
        <f t="shared" si="19"/>
        <v>0</v>
      </c>
      <c r="O35" s="36"/>
      <c r="P35" s="37">
        <f>1.645*(SQRT((L35*(1-L35))/('Audio Verification'!L9-1)))</f>
        <v>0</v>
      </c>
    </row>
    <row r="36" spans="3:16">
      <c r="C36" s="35">
        <f>'Audio Verification'!B10</f>
        <v>0</v>
      </c>
      <c r="D36" s="37">
        <f>'Audio Verification'!G10</f>
        <v>0</v>
      </c>
      <c r="E36" s="38">
        <f t="shared" si="16"/>
        <v>0</v>
      </c>
      <c r="F36" s="38">
        <f t="shared" si="17"/>
        <v>0</v>
      </c>
      <c r="G36" s="36"/>
      <c r="H36" s="37">
        <f>1.645*(SQRT((D36*(1-D36))/('Audio Verification'!D10-1)))</f>
        <v>0</v>
      </c>
      <c r="K36" s="35">
        <f>'Audio Verification'!J10</f>
        <v>0</v>
      </c>
      <c r="L36" s="37">
        <f>'Audio Verification'!O10</f>
        <v>0</v>
      </c>
      <c r="M36" s="38">
        <f t="shared" si="18"/>
        <v>0</v>
      </c>
      <c r="N36" s="38">
        <f t="shared" si="19"/>
        <v>0</v>
      </c>
      <c r="O36" s="36"/>
      <c r="P36" s="37">
        <f>1.645*(SQRT((L36*(1-L36))/('Audio Verification'!L10-1)))</f>
        <v>0</v>
      </c>
    </row>
    <row r="37" spans="3:16">
      <c r="C37" s="35">
        <f>'Audio Verification'!B11</f>
        <v>0</v>
      </c>
      <c r="D37" s="37">
        <f>'Audio Verification'!G11</f>
        <v>0</v>
      </c>
      <c r="E37" s="38">
        <f t="shared" si="16"/>
        <v>0</v>
      </c>
      <c r="F37" s="38">
        <f t="shared" si="17"/>
        <v>0</v>
      </c>
      <c r="G37" s="36"/>
      <c r="H37" s="37">
        <f>1.645*(SQRT((D37*(1-D37))/('Audio Verification'!D11-1)))</f>
        <v>0</v>
      </c>
      <c r="K37" s="35">
        <f>'Audio Verification'!J11</f>
        <v>0</v>
      </c>
      <c r="L37" s="37">
        <f>'Audio Verification'!O11</f>
        <v>0</v>
      </c>
      <c r="M37" s="38">
        <f t="shared" si="18"/>
        <v>0</v>
      </c>
      <c r="N37" s="38">
        <f t="shared" si="19"/>
        <v>0</v>
      </c>
      <c r="O37" s="36"/>
      <c r="P37" s="37">
        <f>1.645*(SQRT((L37*(1-L37))/('Audio Verification'!L11-1)))</f>
        <v>0</v>
      </c>
    </row>
    <row r="38" spans="3:16">
      <c r="C38" s="35">
        <f>'Audio Verification'!B12</f>
        <v>0</v>
      </c>
      <c r="D38" s="37">
        <f>'Audio Verification'!G12</f>
        <v>0</v>
      </c>
      <c r="E38" s="38">
        <f t="shared" si="16"/>
        <v>0</v>
      </c>
      <c r="F38" s="38">
        <f t="shared" si="17"/>
        <v>0</v>
      </c>
      <c r="G38" s="36"/>
      <c r="H38" s="37">
        <f>1.645*(SQRT((D38*(1-D38))/('Audio Verification'!D12-1)))</f>
        <v>0</v>
      </c>
      <c r="K38" s="35">
        <f>'Audio Verification'!O12</f>
        <v>0</v>
      </c>
      <c r="L38" s="37">
        <f>'Audio Verification'!O12</f>
        <v>0</v>
      </c>
      <c r="M38" s="38">
        <f t="shared" si="18"/>
        <v>0</v>
      </c>
      <c r="N38" s="38">
        <f t="shared" si="19"/>
        <v>0</v>
      </c>
      <c r="O38" s="36"/>
      <c r="P38" s="37">
        <f>1.645*(SQRT((L38*(1-L38))/('Audio Verification'!L12-1)))</f>
        <v>0</v>
      </c>
    </row>
    <row r="39" spans="3:16">
      <c r="C39" s="35">
        <f>'Audio Verification'!B13</f>
        <v>0</v>
      </c>
      <c r="D39" s="37">
        <f>'Audio Verification'!G13</f>
        <v>0</v>
      </c>
      <c r="E39" s="38">
        <f t="shared" si="16"/>
        <v>0</v>
      </c>
      <c r="F39" s="38">
        <f t="shared" si="17"/>
        <v>0</v>
      </c>
      <c r="G39" s="36"/>
      <c r="H39" s="37">
        <f>1.645*(SQRT((D39*(1-D39))/('Audio Verification'!D13-1)))</f>
        <v>0</v>
      </c>
      <c r="K39" s="35">
        <f>'Audio Verification'!O13</f>
        <v>0</v>
      </c>
      <c r="L39" s="37">
        <f>'Audio Verification'!O13</f>
        <v>0</v>
      </c>
      <c r="M39" s="38">
        <f t="shared" si="18"/>
        <v>0</v>
      </c>
      <c r="N39" s="38">
        <f t="shared" si="19"/>
        <v>0</v>
      </c>
      <c r="O39" s="36"/>
      <c r="P39" s="37">
        <f>1.645*(SQRT((L39*(1-L39))/('Audio Verification'!L13-1)))</f>
        <v>0</v>
      </c>
    </row>
  </sheetData>
  <pageMargins left="0.7" right="0.7" top="0.75" bottom="0.75" header="0.511805555555556" footer="0.511805555555556"/>
  <pageSetup paperSize="1" orientation="portrait" horizontalDpi="300" verticalDpi="30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workbookViewId="0">
      <selection activeCell="A2" sqref="A2"/>
    </sheetView>
  </sheetViews>
  <sheetFormatPr defaultColWidth="9" defaultRowHeight="14.25" outlineLevelCol="6"/>
  <cols>
    <col min="1" max="1" width="7.55752212389381" customWidth="1"/>
    <col min="2" max="2" width="14.4424778761062" customWidth="1"/>
    <col min="3" max="3" width="11.4424778761062" customWidth="1"/>
    <col min="4" max="4" width="12.1061946902655" customWidth="1"/>
    <col min="5" max="5" width="21.1061946902655" customWidth="1"/>
  </cols>
  <sheetData>
    <row r="1" spans="1:7">
      <c r="A1" t="s">
        <v>841</v>
      </c>
      <c r="B1" s="26" t="s">
        <v>842</v>
      </c>
      <c r="C1" t="s">
        <v>843</v>
      </c>
      <c r="D1" t="s">
        <v>844</v>
      </c>
      <c r="E1" t="s">
        <v>858</v>
      </c>
      <c r="F1" t="s">
        <v>859</v>
      </c>
      <c r="G1" t="s">
        <v>860</v>
      </c>
    </row>
    <row r="2" spans="2:2">
      <c r="B2" s="32"/>
    </row>
    <row r="3" spans="2:2">
      <c r="B3" s="32"/>
    </row>
    <row r="4" spans="2:2">
      <c r="B4" s="32"/>
    </row>
    <row r="5" spans="2:2">
      <c r="B5" s="32"/>
    </row>
    <row r="6" spans="2:2">
      <c r="B6" s="32"/>
    </row>
    <row r="7" spans="2:2">
      <c r="B7" s="32"/>
    </row>
    <row r="8" spans="2:2">
      <c r="B8" s="32"/>
    </row>
    <row r="9" spans="2:2">
      <c r="B9" s="32"/>
    </row>
    <row r="10" spans="2:2">
      <c r="B10" s="32"/>
    </row>
    <row r="11" spans="2:2">
      <c r="B11" s="32"/>
    </row>
    <row r="12" spans="2:2">
      <c r="B12" s="32"/>
    </row>
    <row r="13" spans="2:2">
      <c r="B13" s="32"/>
    </row>
    <row r="14" spans="2:2">
      <c r="B14" s="32"/>
    </row>
    <row r="15" spans="2:2">
      <c r="B15" s="32"/>
    </row>
    <row r="16" spans="2:2">
      <c r="B16" s="32"/>
    </row>
    <row r="17" spans="2:2">
      <c r="B17" s="32"/>
    </row>
    <row r="18" spans="2:2">
      <c r="B18" s="32"/>
    </row>
    <row r="19" spans="2:2">
      <c r="B19" s="32"/>
    </row>
    <row r="20" spans="2:2">
      <c r="B20" s="32"/>
    </row>
    <row r="21" spans="2:2">
      <c r="B21" s="32"/>
    </row>
    <row r="22" spans="2:2">
      <c r="B22" s="32"/>
    </row>
    <row r="23" spans="2:2">
      <c r="B23" s="32"/>
    </row>
    <row r="24" spans="2:2">
      <c r="B24" s="32"/>
    </row>
    <row r="25" spans="2:2">
      <c r="B25" s="32"/>
    </row>
    <row r="26" spans="2:2">
      <c r="B26" s="32"/>
    </row>
    <row r="27" spans="2:2">
      <c r="B27" s="32"/>
    </row>
    <row r="28" spans="2:2">
      <c r="B28" s="32"/>
    </row>
    <row r="29" spans="2:2">
      <c r="B29" s="32"/>
    </row>
    <row r="30" spans="2:2">
      <c r="B30" s="32"/>
    </row>
    <row r="31" spans="2:2">
      <c r="B31" s="32"/>
    </row>
    <row r="32" spans="2:2">
      <c r="B32" s="32"/>
    </row>
    <row r="33" spans="2:2">
      <c r="B33" s="32"/>
    </row>
    <row r="34" spans="2:2">
      <c r="B34" s="32"/>
    </row>
    <row r="35" spans="2:2">
      <c r="B35" s="32"/>
    </row>
    <row r="36" spans="2:2">
      <c r="B36" s="32"/>
    </row>
    <row r="37" spans="2:2">
      <c r="B37" s="32"/>
    </row>
    <row r="38" spans="2:2">
      <c r="B38" s="32"/>
    </row>
    <row r="39" spans="2:2">
      <c r="B39" s="32"/>
    </row>
    <row r="40" spans="2:2">
      <c r="B40" s="32"/>
    </row>
    <row r="41" spans="2:2">
      <c r="B41" s="32"/>
    </row>
    <row r="42" spans="2:2">
      <c r="B42" s="32"/>
    </row>
    <row r="43" spans="2:2">
      <c r="B43" s="32"/>
    </row>
    <row r="44" spans="2:2">
      <c r="B44" s="32"/>
    </row>
    <row r="45" spans="2:2">
      <c r="B45" s="32"/>
    </row>
    <row r="46" spans="2:2">
      <c r="B46" s="32"/>
    </row>
    <row r="47" spans="2:2">
      <c r="B47" s="32"/>
    </row>
    <row r="48" spans="2:2">
      <c r="B48" s="32"/>
    </row>
    <row r="49" spans="2:2">
      <c r="B49" s="32"/>
    </row>
    <row r="50" spans="2:2">
      <c r="B50" s="32"/>
    </row>
    <row r="51" spans="2:2">
      <c r="B51" s="32"/>
    </row>
    <row r="52" spans="2:2">
      <c r="B52" s="32"/>
    </row>
    <row r="53" spans="2:2">
      <c r="B53" s="32"/>
    </row>
    <row r="54" spans="2:2">
      <c r="B54" s="32"/>
    </row>
    <row r="55" spans="2:2">
      <c r="B55" s="32"/>
    </row>
    <row r="56" spans="2:2">
      <c r="B56" s="32"/>
    </row>
    <row r="57" spans="2:2">
      <c r="B57" s="32"/>
    </row>
    <row r="58" spans="2:2">
      <c r="B58" s="32"/>
    </row>
    <row r="59" spans="2:2">
      <c r="B59" s="32"/>
    </row>
    <row r="60" spans="2:2">
      <c r="B60" s="32"/>
    </row>
    <row r="61" spans="2:2">
      <c r="B61" s="32"/>
    </row>
    <row r="62" spans="2:2">
      <c r="B62" s="32"/>
    </row>
    <row r="63" spans="2:2">
      <c r="B63" s="32"/>
    </row>
    <row r="64" spans="2:2">
      <c r="B64" s="32"/>
    </row>
    <row r="65" spans="2:2">
      <c r="B65" s="32"/>
    </row>
    <row r="66" spans="2:2">
      <c r="B66" s="32"/>
    </row>
  </sheetData>
  <pageMargins left="0.7" right="0.7" top="0.75" bottom="0.75" header="0.3" footer="0.3"/>
  <pageSetup paperSize="1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81"/>
  <sheetViews>
    <sheetView workbookViewId="0">
      <selection activeCell="A2" sqref="A2"/>
    </sheetView>
  </sheetViews>
  <sheetFormatPr defaultColWidth="9" defaultRowHeight="14.25"/>
  <cols>
    <col min="1" max="1" width="16.0088495575221" style="20" customWidth="1"/>
    <col min="2" max="2" width="8.34513274336283" customWidth="1"/>
    <col min="3" max="3" width="8.4070796460177" customWidth="1"/>
    <col min="4" max="5" width="11.1769911504425" customWidth="1"/>
    <col min="6" max="6" width="11.4867256637168" customWidth="1"/>
    <col min="7" max="7" width="11.1769911504425" customWidth="1"/>
    <col min="8" max="8" width="11.4867256637168" customWidth="1"/>
    <col min="9" max="9" width="11.1769911504425" customWidth="1"/>
    <col min="10" max="11" width="11.2300884955752" customWidth="1"/>
    <col min="12" max="12" width="11.4867256637168" customWidth="1"/>
    <col min="13" max="13" width="11.2300884955752" customWidth="1"/>
    <col min="14" max="14" width="11.4867256637168" customWidth="1"/>
    <col min="15" max="15" width="11.2300884955752" customWidth="1"/>
    <col min="16" max="21" width="14.1769911504425" customWidth="1"/>
    <col min="22" max="27" width="14.2300884955752" customWidth="1"/>
  </cols>
  <sheetData>
    <row r="1" spans="1:27">
      <c r="A1" s="20" t="s">
        <v>861</v>
      </c>
      <c r="B1" t="s">
        <v>862</v>
      </c>
      <c r="C1" t="s">
        <v>863</v>
      </c>
      <c r="D1" t="s">
        <v>864</v>
      </c>
      <c r="E1" t="s">
        <v>865</v>
      </c>
      <c r="F1" t="s">
        <v>866</v>
      </c>
      <c r="G1" t="s">
        <v>867</v>
      </c>
      <c r="H1" t="s">
        <v>868</v>
      </c>
      <c r="I1" t="s">
        <v>869</v>
      </c>
      <c r="J1" t="s">
        <v>870</v>
      </c>
      <c r="K1" t="s">
        <v>871</v>
      </c>
      <c r="L1" t="s">
        <v>872</v>
      </c>
      <c r="M1" t="s">
        <v>873</v>
      </c>
      <c r="N1" t="s">
        <v>874</v>
      </c>
      <c r="O1" t="s">
        <v>875</v>
      </c>
      <c r="P1" t="s">
        <v>876</v>
      </c>
      <c r="Q1" t="s">
        <v>877</v>
      </c>
      <c r="R1" t="s">
        <v>878</v>
      </c>
      <c r="S1" t="s">
        <v>879</v>
      </c>
      <c r="T1" t="s">
        <v>880</v>
      </c>
      <c r="U1" t="s">
        <v>881</v>
      </c>
      <c r="V1" t="s">
        <v>882</v>
      </c>
      <c r="W1" t="s">
        <v>883</v>
      </c>
      <c r="X1" t="s">
        <v>884</v>
      </c>
      <c r="Y1" t="s">
        <v>885</v>
      </c>
      <c r="Z1" t="s">
        <v>886</v>
      </c>
      <c r="AA1" t="s">
        <v>887</v>
      </c>
    </row>
    <row r="3" spans="1:14">
      <c r="A3" s="20">
        <v>45482.2377314815</v>
      </c>
      <c r="L3">
        <v>4.48127317428589</v>
      </c>
      <c r="N3">
        <v>4.08620500564575</v>
      </c>
    </row>
    <row r="4" spans="1:8">
      <c r="A4" s="20">
        <v>45482.2378472222</v>
      </c>
      <c r="F4">
        <v>4.54548501968384</v>
      </c>
      <c r="H4">
        <v>4.01195287704468</v>
      </c>
    </row>
    <row r="5" spans="1:14">
      <c r="A5" s="20">
        <v>45482.237962963</v>
      </c>
      <c r="L5">
        <v>4.39903497695923</v>
      </c>
      <c r="N5">
        <v>4.02851152420044</v>
      </c>
    </row>
    <row r="6" spans="1:8">
      <c r="A6" s="20">
        <v>45482.2380787037</v>
      </c>
      <c r="F6">
        <v>4.46087837219238</v>
      </c>
      <c r="H6">
        <v>4.09189081192017</v>
      </c>
    </row>
    <row r="7" spans="1:14">
      <c r="A7" s="20">
        <v>45482.2381944444</v>
      </c>
      <c r="L7">
        <v>4.53564023971558</v>
      </c>
      <c r="N7">
        <v>3.88137435913086</v>
      </c>
    </row>
    <row r="8" spans="1:8">
      <c r="A8" s="20">
        <v>45482.2383101852</v>
      </c>
      <c r="F8">
        <v>4.47742605209351</v>
      </c>
      <c r="H8">
        <v>4.0077953338623</v>
      </c>
    </row>
    <row r="9" spans="1:14">
      <c r="A9" s="20">
        <v>45482.2384259259</v>
      </c>
      <c r="L9">
        <v>4.4959545135498</v>
      </c>
      <c r="N9">
        <v>3.99493980407715</v>
      </c>
    </row>
    <row r="10" spans="1:8">
      <c r="A10" s="20">
        <v>45482.2385416667</v>
      </c>
      <c r="F10">
        <v>4.48132038116455</v>
      </c>
      <c r="H10">
        <v>3.80475330352783</v>
      </c>
    </row>
    <row r="11" spans="1:14">
      <c r="A11" s="20">
        <v>45482.2386574074</v>
      </c>
      <c r="L11">
        <v>4.17252254486084</v>
      </c>
      <c r="N11">
        <v>3.93469405174255</v>
      </c>
    </row>
    <row r="12" spans="1:8">
      <c r="A12" s="20">
        <v>45482.2387731482</v>
      </c>
      <c r="F12">
        <v>4.48513984680176</v>
      </c>
      <c r="H12">
        <v>4.01043558120728</v>
      </c>
    </row>
    <row r="13" spans="1:14">
      <c r="A13" s="20">
        <v>45482.2388888889</v>
      </c>
      <c r="L13">
        <v>4.40182209014893</v>
      </c>
      <c r="N13">
        <v>3.76827931404114</v>
      </c>
    </row>
    <row r="14" spans="1:8">
      <c r="A14" s="20">
        <v>45482.2390046296</v>
      </c>
      <c r="F14">
        <v>4.34986543655396</v>
      </c>
      <c r="H14">
        <v>3.80530738830566</v>
      </c>
    </row>
    <row r="15" spans="1:14">
      <c r="A15" s="20">
        <v>45482.2391203704</v>
      </c>
      <c r="L15">
        <v>4.41799354553223</v>
      </c>
      <c r="N15">
        <v>3.4440541267395</v>
      </c>
    </row>
    <row r="16" spans="1:8">
      <c r="A16" s="20">
        <v>45482.2392361111</v>
      </c>
      <c r="F16">
        <v>4.19002771377563</v>
      </c>
      <c r="H16">
        <v>3.08464026451111</v>
      </c>
    </row>
    <row r="17" spans="1:14">
      <c r="A17" s="20">
        <v>45482.2393518519</v>
      </c>
      <c r="L17">
        <v>4.43470668792725</v>
      </c>
      <c r="N17">
        <v>3.84143018722534</v>
      </c>
    </row>
    <row r="18" spans="1:8">
      <c r="A18" s="20">
        <v>45482.2394675926</v>
      </c>
      <c r="F18">
        <v>4.50623464584351</v>
      </c>
      <c r="H18">
        <v>3.87240886688232</v>
      </c>
    </row>
    <row r="19" spans="1:14">
      <c r="A19" s="20">
        <v>45482.2395833333</v>
      </c>
      <c r="L19">
        <v>4.47159624099731</v>
      </c>
      <c r="N19">
        <v>3.79520297050476</v>
      </c>
    </row>
    <row r="20" spans="1:8">
      <c r="A20" s="20">
        <v>45482.2396990741</v>
      </c>
      <c r="F20">
        <v>4.47893762588501</v>
      </c>
      <c r="H20">
        <v>3.81995296478271</v>
      </c>
    </row>
    <row r="21" spans="1:14">
      <c r="A21" s="20">
        <v>45482.2398148148</v>
      </c>
      <c r="L21">
        <v>4.39225912094116</v>
      </c>
      <c r="N21">
        <v>4.01614809036255</v>
      </c>
    </row>
    <row r="22" spans="1:8">
      <c r="A22" s="20">
        <v>45482.2399305556</v>
      </c>
      <c r="F22">
        <v>4.41458988189697</v>
      </c>
      <c r="H22">
        <v>3.77518367767334</v>
      </c>
    </row>
    <row r="23" spans="1:14">
      <c r="A23" s="20">
        <v>45482.2400462963</v>
      </c>
      <c r="L23">
        <v>4.51287984848022</v>
      </c>
      <c r="N23">
        <v>4.08095264434814</v>
      </c>
    </row>
    <row r="24" spans="1:8">
      <c r="A24" s="20">
        <v>45482.240162037</v>
      </c>
      <c r="F24">
        <v>4.47483921051025</v>
      </c>
      <c r="H24">
        <v>3.86998605728149</v>
      </c>
    </row>
    <row r="25" spans="1:14">
      <c r="A25" s="20">
        <v>45482.2402777778</v>
      </c>
      <c r="L25">
        <v>4.45567035675049</v>
      </c>
      <c r="N25">
        <v>3.57811951637268</v>
      </c>
    </row>
    <row r="26" spans="1:8">
      <c r="A26" s="20">
        <v>45482.2403935185</v>
      </c>
      <c r="F26">
        <v>4.4628758430481</v>
      </c>
      <c r="H26">
        <v>1.99285435676575</v>
      </c>
    </row>
    <row r="27" spans="1:14">
      <c r="A27" s="20">
        <v>45482.2405092593</v>
      </c>
      <c r="L27">
        <v>4.49002408981323</v>
      </c>
      <c r="N27">
        <v>3.66392922401428</v>
      </c>
    </row>
    <row r="28" spans="1:8">
      <c r="A28" s="20">
        <v>45482.240625</v>
      </c>
      <c r="F28">
        <v>3.65600800514221</v>
      </c>
      <c r="H28">
        <v>3.22491025924683</v>
      </c>
    </row>
    <row r="29" spans="1:14">
      <c r="A29" s="20">
        <v>45482.2407407407</v>
      </c>
      <c r="L29">
        <v>4.50154304504395</v>
      </c>
      <c r="N29">
        <v>3.88015580177307</v>
      </c>
    </row>
    <row r="30" spans="1:8">
      <c r="A30" s="20">
        <v>45482.2408564815</v>
      </c>
      <c r="F30">
        <v>4.43275880813599</v>
      </c>
      <c r="H30">
        <v>3.83513498306274</v>
      </c>
    </row>
    <row r="31" spans="1:14">
      <c r="A31" s="20">
        <v>45482.2409722222</v>
      </c>
      <c r="L31">
        <v>4.03178024291992</v>
      </c>
      <c r="N31">
        <v>3.86876940727234</v>
      </c>
    </row>
    <row r="32" spans="1:8">
      <c r="A32" s="20">
        <v>45482.241087963</v>
      </c>
      <c r="F32">
        <v>4.37436199188232</v>
      </c>
      <c r="H32">
        <v>3.83431601524353</v>
      </c>
    </row>
    <row r="33" spans="1:14">
      <c r="A33" s="20">
        <v>45482.2412037037</v>
      </c>
      <c r="L33">
        <v>4.45841503143311</v>
      </c>
      <c r="N33">
        <v>3.90593719482422</v>
      </c>
    </row>
    <row r="34" spans="1:8">
      <c r="A34" s="20">
        <v>45482.2413194444</v>
      </c>
      <c r="F34">
        <v>3.78440284729004</v>
      </c>
      <c r="H34">
        <v>4.00078248977661</v>
      </c>
    </row>
    <row r="35" spans="1:14">
      <c r="A35" s="20">
        <v>45482.2414351852</v>
      </c>
      <c r="L35">
        <v>4.39745903015137</v>
      </c>
      <c r="N35">
        <v>4.02273368835449</v>
      </c>
    </row>
    <row r="36" spans="1:8">
      <c r="A36" s="20">
        <v>45482.2415509259</v>
      </c>
      <c r="F36">
        <v>4.40000438690186</v>
      </c>
      <c r="H36">
        <v>3.83529448509216</v>
      </c>
    </row>
    <row r="37" spans="1:14">
      <c r="A37" s="20">
        <v>45482.2416666667</v>
      </c>
      <c r="L37">
        <v>4.51255464553833</v>
      </c>
      <c r="N37">
        <v>3.87572312355041</v>
      </c>
    </row>
    <row r="38" spans="1:8">
      <c r="A38" s="20">
        <v>45482.2417824074</v>
      </c>
      <c r="F38">
        <v>4.51237201690674</v>
      </c>
      <c r="H38">
        <v>3.90895700454712</v>
      </c>
    </row>
    <row r="39" spans="1:14">
      <c r="A39" s="20">
        <v>45482.2418981481</v>
      </c>
      <c r="L39">
        <v>4.50236129760742</v>
      </c>
      <c r="N39">
        <v>3.8331401348114</v>
      </c>
    </row>
    <row r="40" spans="1:8">
      <c r="A40" s="20">
        <v>45482.2420138889</v>
      </c>
      <c r="F40">
        <v>4.43337059020996</v>
      </c>
      <c r="H40">
        <v>3.90639638900757</v>
      </c>
    </row>
    <row r="41" spans="1:14">
      <c r="A41" s="20">
        <v>45482.2421296296</v>
      </c>
      <c r="L41">
        <v>4.45001363754272</v>
      </c>
      <c r="N41">
        <v>4.04043960571289</v>
      </c>
    </row>
    <row r="42" spans="1:8">
      <c r="A42" s="20">
        <v>45482.2422453704</v>
      </c>
      <c r="F42">
        <v>4.45057773590088</v>
      </c>
      <c r="H42">
        <v>4.0600004196167</v>
      </c>
    </row>
    <row r="43" spans="1:14">
      <c r="A43" s="20">
        <v>45482.2423611111</v>
      </c>
      <c r="L43">
        <v>4.49237203598022</v>
      </c>
      <c r="N43">
        <v>3.83925199508667</v>
      </c>
    </row>
    <row r="44" spans="1:8">
      <c r="A44" s="20">
        <v>45482.2424768519</v>
      </c>
      <c r="F44">
        <v>4.52123928070068</v>
      </c>
      <c r="H44">
        <v>4.03959655761719</v>
      </c>
    </row>
    <row r="45" spans="1:14">
      <c r="A45" s="20">
        <v>45482.2425925926</v>
      </c>
      <c r="L45">
        <v>4.48300933837891</v>
      </c>
      <c r="N45">
        <v>3.79660105705261</v>
      </c>
    </row>
    <row r="46" spans="1:8">
      <c r="A46" s="20">
        <v>45482.2427083333</v>
      </c>
      <c r="F46">
        <v>4.48296022415161</v>
      </c>
      <c r="H46">
        <v>3.88147854804993</v>
      </c>
    </row>
    <row r="47" spans="1:14">
      <c r="A47" s="20">
        <v>45482.2428240741</v>
      </c>
      <c r="L47">
        <v>4.54095888137817</v>
      </c>
      <c r="N47">
        <v>3.76849150657654</v>
      </c>
    </row>
    <row r="48" spans="1:8">
      <c r="A48" s="20">
        <v>45482.2429398148</v>
      </c>
      <c r="F48">
        <v>4.39801216125488</v>
      </c>
      <c r="H48">
        <v>3.90444779396057</v>
      </c>
    </row>
    <row r="49" spans="1:14">
      <c r="A49" s="20">
        <v>45482.2430555556</v>
      </c>
      <c r="L49">
        <v>4.37002468109131</v>
      </c>
      <c r="N49">
        <v>3.85766291618347</v>
      </c>
    </row>
    <row r="50" spans="1:8">
      <c r="A50" s="20">
        <v>45482.2431712963</v>
      </c>
      <c r="F50">
        <v>4.46311092376709</v>
      </c>
      <c r="H50">
        <v>3.7462899684906</v>
      </c>
    </row>
    <row r="51" spans="1:14">
      <c r="A51" s="20">
        <v>45482.243287037</v>
      </c>
      <c r="L51">
        <v>4.52300548553467</v>
      </c>
      <c r="N51">
        <v>2.80054020881653</v>
      </c>
    </row>
    <row r="52" spans="1:8">
      <c r="A52" s="20">
        <v>45482.2434027778</v>
      </c>
      <c r="F52">
        <v>4.54282140731812</v>
      </c>
      <c r="H52">
        <v>3.82977223396301</v>
      </c>
    </row>
    <row r="53" spans="1:14">
      <c r="A53" s="20">
        <v>45482.2435185185</v>
      </c>
      <c r="L53">
        <v>4.21071577072144</v>
      </c>
      <c r="N53">
        <v>4.0306715965271</v>
      </c>
    </row>
    <row r="54" spans="1:8">
      <c r="A54" s="20">
        <v>45482.2436342593</v>
      </c>
      <c r="F54">
        <v>4.52664136886597</v>
      </c>
      <c r="H54">
        <v>3.96022987365723</v>
      </c>
    </row>
    <row r="55" spans="1:14">
      <c r="A55" s="20">
        <v>45482.24375</v>
      </c>
      <c r="L55">
        <v>4.49432754516602</v>
      </c>
      <c r="N55">
        <v>3.81043219566345</v>
      </c>
    </row>
    <row r="56" spans="1:8">
      <c r="A56" s="20">
        <v>45482.2438657407</v>
      </c>
      <c r="F56">
        <v>4.45441675186157</v>
      </c>
      <c r="H56">
        <v>3.95686149597168</v>
      </c>
    </row>
    <row r="57" spans="1:14">
      <c r="A57" s="20">
        <v>45482.2439814815</v>
      </c>
      <c r="L57">
        <v>4.49957704544067</v>
      </c>
      <c r="N57">
        <v>3.8694121837616</v>
      </c>
    </row>
    <row r="58" spans="1:8">
      <c r="A58" s="20">
        <v>45482.2440972222</v>
      </c>
      <c r="F58">
        <v>4.40206527709961</v>
      </c>
      <c r="H58">
        <v>3.75789403915405</v>
      </c>
    </row>
    <row r="59" spans="1:14">
      <c r="A59" s="20">
        <v>45482.244212963</v>
      </c>
      <c r="L59">
        <v>4.49479627609253</v>
      </c>
      <c r="N59">
        <v>3.97914171218872</v>
      </c>
    </row>
    <row r="60" spans="1:8">
      <c r="A60" s="20">
        <v>45482.2443287037</v>
      </c>
      <c r="F60">
        <v>4.49875783920288</v>
      </c>
      <c r="H60">
        <v>3.28189206123352</v>
      </c>
    </row>
    <row r="61" spans="1:14">
      <c r="A61" s="20">
        <v>45482.2444444444</v>
      </c>
      <c r="L61">
        <v>4.50495481491089</v>
      </c>
      <c r="N61">
        <v>3.93417739868164</v>
      </c>
    </row>
    <row r="62" spans="1:8">
      <c r="A62" s="20">
        <v>45482.2445601852</v>
      </c>
      <c r="F62">
        <v>4.46145629882812</v>
      </c>
      <c r="H62">
        <v>3.82594323158264</v>
      </c>
    </row>
    <row r="63" spans="1:14">
      <c r="A63" s="20">
        <v>45482.2446759259</v>
      </c>
      <c r="L63">
        <v>4.45290851593018</v>
      </c>
      <c r="N63">
        <v>2.99201440811157</v>
      </c>
    </row>
    <row r="64" spans="1:8">
      <c r="A64" s="20">
        <v>45482.2447916667</v>
      </c>
      <c r="F64">
        <v>4.43762683868408</v>
      </c>
      <c r="H64">
        <v>3.84726595878601</v>
      </c>
    </row>
    <row r="65" spans="1:14">
      <c r="A65" s="20">
        <v>45482.2449074074</v>
      </c>
      <c r="L65">
        <v>4.44887065887451</v>
      </c>
      <c r="N65">
        <v>3.97671508789062</v>
      </c>
    </row>
    <row r="66" spans="1:8">
      <c r="A66" s="20">
        <v>45482.2450231481</v>
      </c>
      <c r="F66">
        <v>4.42900419235229</v>
      </c>
      <c r="H66">
        <v>3.73587298393249</v>
      </c>
    </row>
    <row r="67" spans="1:14">
      <c r="A67" s="20">
        <v>45482.2451388889</v>
      </c>
      <c r="L67">
        <v>4.48834419250488</v>
      </c>
      <c r="N67">
        <v>3.88855195045471</v>
      </c>
    </row>
    <row r="68" spans="1:8">
      <c r="A68" s="20">
        <v>45482.2452546296</v>
      </c>
      <c r="F68">
        <v>4.50518989562988</v>
      </c>
      <c r="H68">
        <v>3.86045479774475</v>
      </c>
    </row>
    <row r="69" spans="1:14">
      <c r="A69" s="20">
        <v>45482.2453703704</v>
      </c>
      <c r="L69">
        <v>4.46322154998779</v>
      </c>
      <c r="N69">
        <v>3.96004724502563</v>
      </c>
    </row>
    <row r="70" spans="1:8">
      <c r="A70" s="20">
        <v>45482.2454861111</v>
      </c>
      <c r="F70">
        <v>4.42744445800781</v>
      </c>
      <c r="H70">
        <v>4.08039808273315</v>
      </c>
    </row>
    <row r="71" spans="1:14">
      <c r="A71" s="20">
        <v>45482.2456018518</v>
      </c>
      <c r="L71">
        <v>4.44046258926392</v>
      </c>
      <c r="N71">
        <v>3.83840394020081</v>
      </c>
    </row>
    <row r="72" spans="1:8">
      <c r="A72" s="20">
        <v>45482.2457175926</v>
      </c>
      <c r="F72">
        <v>4.54025650024414</v>
      </c>
      <c r="H72">
        <v>4.02248048782349</v>
      </c>
    </row>
    <row r="73" spans="1:14">
      <c r="A73" s="20">
        <v>45482.2458333333</v>
      </c>
      <c r="L73">
        <v>4.50235795974731</v>
      </c>
      <c r="N73">
        <v>3.83675503730774</v>
      </c>
    </row>
    <row r="74" spans="1:8">
      <c r="A74" s="20">
        <v>45482.2459490741</v>
      </c>
      <c r="F74">
        <v>4.52026224136353</v>
      </c>
      <c r="H74">
        <v>3.93742060661316</v>
      </c>
    </row>
    <row r="75" spans="1:14">
      <c r="A75" s="20">
        <v>45482.2460648148</v>
      </c>
      <c r="L75">
        <v>4.52091932296753</v>
      </c>
      <c r="N75">
        <v>3.99910950660706</v>
      </c>
    </row>
    <row r="76" spans="1:8">
      <c r="A76" s="20">
        <v>45482.2461805556</v>
      </c>
      <c r="F76">
        <v>4.41944789886475</v>
      </c>
      <c r="H76">
        <v>4.00607204437256</v>
      </c>
    </row>
    <row r="77" spans="1:14">
      <c r="A77" s="20">
        <v>45482.2462962963</v>
      </c>
      <c r="L77">
        <v>4.15780448913574</v>
      </c>
      <c r="N77">
        <v>3.15659332275391</v>
      </c>
    </row>
    <row r="78" spans="1:8">
      <c r="A78" s="20">
        <v>45482.246412037</v>
      </c>
      <c r="F78">
        <v>4.37999439239502</v>
      </c>
      <c r="H78">
        <v>3.8158962726593</v>
      </c>
    </row>
    <row r="79" spans="1:14">
      <c r="A79" s="20">
        <v>45482.2465277778</v>
      </c>
      <c r="L79">
        <v>4.45593023300171</v>
      </c>
      <c r="N79">
        <v>3.98075008392334</v>
      </c>
    </row>
    <row r="80" spans="1:8">
      <c r="A80" s="20">
        <v>45482.2466435185</v>
      </c>
      <c r="F80">
        <v>4.43302154541016</v>
      </c>
      <c r="H80">
        <v>4.05325698852539</v>
      </c>
    </row>
    <row r="81" spans="1:14">
      <c r="A81" s="20">
        <v>45482.2467592593</v>
      </c>
      <c r="L81">
        <v>4.45691061019897</v>
      </c>
      <c r="N81">
        <v>3.84250426292419</v>
      </c>
    </row>
    <row r="82" spans="1:8">
      <c r="A82" s="20">
        <v>45482.246875</v>
      </c>
      <c r="F82">
        <v>4.5046443939209</v>
      </c>
      <c r="H82">
        <v>3.90593934059143</v>
      </c>
    </row>
    <row r="83" spans="1:14">
      <c r="A83" s="20">
        <v>45482.2469907407</v>
      </c>
      <c r="L83">
        <v>4.52744245529175</v>
      </c>
      <c r="N83">
        <v>2.44857501983643</v>
      </c>
    </row>
    <row r="84" spans="1:8">
      <c r="A84" s="20">
        <v>45482.2471064815</v>
      </c>
      <c r="F84">
        <v>4.48464441299438</v>
      </c>
      <c r="H84">
        <v>3.8928644657135</v>
      </c>
    </row>
    <row r="85" spans="1:14">
      <c r="A85" s="20">
        <v>45482.2472222222</v>
      </c>
      <c r="L85">
        <v>4.50341701507568</v>
      </c>
      <c r="N85">
        <v>3.7675883769989</v>
      </c>
    </row>
    <row r="86" spans="1:8">
      <c r="A86" s="20">
        <v>45482.247337963</v>
      </c>
      <c r="F86">
        <v>4.43887424468994</v>
      </c>
      <c r="H86">
        <v>3.97290277481079</v>
      </c>
    </row>
    <row r="87" spans="1:14">
      <c r="A87" s="20">
        <v>45482.2474537037</v>
      </c>
      <c r="L87">
        <v>4.49613094329834</v>
      </c>
      <c r="N87">
        <v>4.0819525718689</v>
      </c>
    </row>
    <row r="88" spans="1:8">
      <c r="A88" s="20">
        <v>45482.2475694444</v>
      </c>
      <c r="F88">
        <v>4.47146463394165</v>
      </c>
      <c r="H88">
        <v>4.13559770584106</v>
      </c>
    </row>
    <row r="89" spans="1:14">
      <c r="A89" s="20">
        <v>45482.2476851852</v>
      </c>
      <c r="L89">
        <v>4.40308380126953</v>
      </c>
      <c r="N89">
        <v>3.95891666412353</v>
      </c>
    </row>
    <row r="90" spans="1:8">
      <c r="A90" s="20">
        <v>45482.2478009259</v>
      </c>
      <c r="F90">
        <v>4.53010654449463</v>
      </c>
      <c r="H90">
        <v>3.84857034683228</v>
      </c>
    </row>
    <row r="91" spans="1:14">
      <c r="A91" s="20">
        <v>45482.2479166667</v>
      </c>
      <c r="L91">
        <v>4.43129634857178</v>
      </c>
      <c r="N91">
        <v>4.03402185440063</v>
      </c>
    </row>
    <row r="92" spans="1:8">
      <c r="A92" s="20">
        <v>45482.2480324074</v>
      </c>
      <c r="F92">
        <v>4.39330101013184</v>
      </c>
      <c r="H92">
        <v>3.93356680870056</v>
      </c>
    </row>
    <row r="93" spans="1:14">
      <c r="A93" s="20">
        <v>45482.2481481481</v>
      </c>
      <c r="L93">
        <v>4.48259162902832</v>
      </c>
      <c r="N93">
        <v>4.00966930389404</v>
      </c>
    </row>
    <row r="94" spans="1:8">
      <c r="A94" s="20">
        <v>45482.2482638889</v>
      </c>
      <c r="F94">
        <v>4.52789926528931</v>
      </c>
      <c r="H94">
        <v>3.95229482650757</v>
      </c>
    </row>
    <row r="95" spans="1:14">
      <c r="A95" s="20">
        <v>45482.2483796296</v>
      </c>
      <c r="L95">
        <v>4.41969108581543</v>
      </c>
      <c r="N95">
        <v>3.79169082641602</v>
      </c>
    </row>
    <row r="96" spans="1:8">
      <c r="A96" s="20">
        <v>45482.2484953704</v>
      </c>
      <c r="F96">
        <v>4.39297962188721</v>
      </c>
      <c r="H96">
        <v>3.95406079292297</v>
      </c>
    </row>
    <row r="97" spans="1:14">
      <c r="A97" s="20">
        <v>45482.2486111111</v>
      </c>
      <c r="L97">
        <v>4.46993827819824</v>
      </c>
      <c r="N97">
        <v>3.81536722183228</v>
      </c>
    </row>
    <row r="98" spans="1:8">
      <c r="A98" s="20">
        <v>45482.2487268519</v>
      </c>
      <c r="F98">
        <v>4.52822208404541</v>
      </c>
      <c r="H98">
        <v>3.84585547447205</v>
      </c>
    </row>
    <row r="99" spans="1:14">
      <c r="A99" s="20">
        <v>45482.2488425926</v>
      </c>
      <c r="L99">
        <v>4.48982715606689</v>
      </c>
      <c r="N99">
        <v>3.87195348739624</v>
      </c>
    </row>
    <row r="100" spans="1:8">
      <c r="A100" s="20">
        <v>45482.2489583333</v>
      </c>
      <c r="F100">
        <v>4.45952987670898</v>
      </c>
      <c r="H100">
        <v>4.13338422775269</v>
      </c>
    </row>
    <row r="101" spans="1:14">
      <c r="A101" s="20">
        <v>45482.2490740741</v>
      </c>
      <c r="L101">
        <v>4.55199813842773</v>
      </c>
      <c r="N101">
        <v>3.8420135974884</v>
      </c>
    </row>
    <row r="102" spans="1:8">
      <c r="A102" s="20">
        <v>45482.2491898148</v>
      </c>
      <c r="F102">
        <v>4.50235843658447</v>
      </c>
      <c r="H102">
        <v>3.88913249969482</v>
      </c>
    </row>
    <row r="103" spans="1:14">
      <c r="A103" s="20">
        <v>45482.2493055556</v>
      </c>
      <c r="L103">
        <v>4.50124740600586</v>
      </c>
      <c r="N103">
        <v>2.04589653015137</v>
      </c>
    </row>
    <row r="104" spans="1:8">
      <c r="A104" s="20">
        <v>45482.2494212963</v>
      </c>
      <c r="F104">
        <v>4.54300403594971</v>
      </c>
      <c r="H104">
        <v>3.73158645629883</v>
      </c>
    </row>
    <row r="105" spans="1:14">
      <c r="A105" s="20">
        <v>45482.249537037</v>
      </c>
      <c r="L105">
        <v>4.49581813812256</v>
      </c>
      <c r="N105">
        <v>3.41410207748413</v>
      </c>
    </row>
    <row r="106" spans="1:8">
      <c r="A106" s="20">
        <v>45482.2496527778</v>
      </c>
      <c r="F106">
        <v>4.46283149719238</v>
      </c>
      <c r="H106">
        <v>3.78169894218445</v>
      </c>
    </row>
    <row r="107" spans="1:14">
      <c r="A107" s="20">
        <v>45482.2497685185</v>
      </c>
      <c r="L107">
        <v>4.52963304519653</v>
      </c>
      <c r="N107">
        <v>3.9263710975647</v>
      </c>
    </row>
    <row r="108" spans="1:8">
      <c r="A108" s="20">
        <v>45482.2498842593</v>
      </c>
      <c r="F108">
        <v>4.46512508392334</v>
      </c>
      <c r="H108">
        <v>3.8570408821106</v>
      </c>
    </row>
    <row r="109" spans="1:14">
      <c r="A109" s="20">
        <v>45482.25</v>
      </c>
      <c r="L109">
        <v>4.50272846221924</v>
      </c>
      <c r="N109">
        <v>3.62298226356506</v>
      </c>
    </row>
    <row r="110" spans="1:8">
      <c r="A110" s="20">
        <v>45482.2501157407</v>
      </c>
      <c r="F110">
        <v>4.4421534538269</v>
      </c>
      <c r="H110">
        <v>3.93104696273804</v>
      </c>
    </row>
    <row r="111" spans="1:14">
      <c r="A111" s="20">
        <v>45482.2502314815</v>
      </c>
      <c r="L111">
        <v>4.49860429763794</v>
      </c>
      <c r="N111">
        <v>3.89490103721619</v>
      </c>
    </row>
    <row r="112" spans="1:8">
      <c r="A112" s="20">
        <v>45482.2503472222</v>
      </c>
      <c r="F112">
        <v>4.43370294570923</v>
      </c>
      <c r="H112">
        <v>4.07913541793823</v>
      </c>
    </row>
    <row r="113" spans="1:14">
      <c r="A113" s="20">
        <v>45482.250462963</v>
      </c>
      <c r="L113">
        <v>4.54596424102783</v>
      </c>
      <c r="N113">
        <v>3.85278511047363</v>
      </c>
    </row>
    <row r="114" spans="1:8">
      <c r="A114" s="20">
        <v>45482.2505787037</v>
      </c>
      <c r="F114">
        <v>4.46634006500244</v>
      </c>
      <c r="H114">
        <v>4.03667831420898</v>
      </c>
    </row>
    <row r="115" spans="1:14">
      <c r="A115" s="20">
        <v>45482.2506944444</v>
      </c>
      <c r="L115">
        <v>4.44659233093262</v>
      </c>
      <c r="N115">
        <v>4.08205986022949</v>
      </c>
    </row>
    <row r="116" spans="1:8">
      <c r="A116" s="20">
        <v>45482.2508101852</v>
      </c>
      <c r="F116">
        <v>4.49851179122925</v>
      </c>
      <c r="H116">
        <v>3.83952307701111</v>
      </c>
    </row>
    <row r="117" spans="1:14">
      <c r="A117" s="20">
        <v>45482.2509259259</v>
      </c>
      <c r="L117">
        <v>4.49645900726318</v>
      </c>
      <c r="N117">
        <v>3.89486861228943</v>
      </c>
    </row>
    <row r="118" spans="1:8">
      <c r="A118" s="20">
        <v>45482.2510416667</v>
      </c>
      <c r="F118">
        <v>4.45170879364014</v>
      </c>
      <c r="H118">
        <v>3.9940493106842</v>
      </c>
    </row>
    <row r="119" spans="1:14">
      <c r="A119" s="20">
        <v>45482.2511574074</v>
      </c>
      <c r="L119">
        <v>4.51172494888306</v>
      </c>
      <c r="N119">
        <v>4.00715208053589</v>
      </c>
    </row>
    <row r="120" spans="1:8">
      <c r="A120" s="20">
        <v>45482.2512731481</v>
      </c>
      <c r="F120">
        <v>4.4594030380249</v>
      </c>
      <c r="H120">
        <v>3.79446125030518</v>
      </c>
    </row>
    <row r="121" spans="1:14">
      <c r="A121" s="20">
        <v>45482.2513888889</v>
      </c>
      <c r="L121">
        <v>4.40965270996094</v>
      </c>
      <c r="N121">
        <v>4.03185129165649</v>
      </c>
    </row>
    <row r="122" spans="1:8">
      <c r="A122" s="20">
        <v>45482.2515046296</v>
      </c>
      <c r="F122">
        <v>4.49470376968384</v>
      </c>
      <c r="H122">
        <v>3.89085674285889</v>
      </c>
    </row>
    <row r="123" spans="1:14">
      <c r="A123" s="20">
        <v>45482.2516203704</v>
      </c>
      <c r="L123">
        <v>4.40905952453613</v>
      </c>
      <c r="N123">
        <v>3.88860392570496</v>
      </c>
    </row>
    <row r="124" spans="1:8">
      <c r="A124" s="20">
        <v>45482.2517361111</v>
      </c>
      <c r="F124">
        <v>4.46045207977295</v>
      </c>
      <c r="H124">
        <v>3.5692880153656</v>
      </c>
    </row>
    <row r="125" spans="1:14">
      <c r="A125" s="20">
        <v>45482.2518518519</v>
      </c>
      <c r="L125">
        <v>4.46734619140625</v>
      </c>
      <c r="N125">
        <v>3.89137840270996</v>
      </c>
    </row>
    <row r="126" spans="1:8">
      <c r="A126" s="20">
        <v>45482.2519675926</v>
      </c>
      <c r="F126">
        <v>4.45145416259766</v>
      </c>
      <c r="H126">
        <v>3.89603877067566</v>
      </c>
    </row>
    <row r="127" spans="1:14">
      <c r="A127" s="20">
        <v>45482.2520833333</v>
      </c>
      <c r="L127">
        <v>4.38774824142456</v>
      </c>
      <c r="N127">
        <v>3.83605980873108</v>
      </c>
    </row>
    <row r="128" spans="1:8">
      <c r="A128" s="20">
        <v>45482.2521990741</v>
      </c>
      <c r="F128">
        <v>4.50152444839478</v>
      </c>
      <c r="H128">
        <v>4.07266807556152</v>
      </c>
    </row>
    <row r="129" spans="1:14">
      <c r="A129" s="20">
        <v>45482.2523148148</v>
      </c>
      <c r="L129">
        <v>4.36578750610352</v>
      </c>
      <c r="N129">
        <v>3.8467812538147</v>
      </c>
    </row>
    <row r="130" spans="1:8">
      <c r="A130" s="20">
        <v>45482.2524305556</v>
      </c>
      <c r="F130">
        <v>4.37474870681763</v>
      </c>
      <c r="H130">
        <v>3.79592800140381</v>
      </c>
    </row>
    <row r="131" spans="1:14">
      <c r="A131" s="20">
        <v>45482.2525462963</v>
      </c>
      <c r="L131">
        <v>4.47371959686279</v>
      </c>
      <c r="N131">
        <v>3.89260745048523</v>
      </c>
    </row>
    <row r="132" spans="1:8">
      <c r="A132" s="20">
        <v>45482.252662037</v>
      </c>
      <c r="F132">
        <v>4.49994468688965</v>
      </c>
      <c r="H132">
        <v>3.85531520843506</v>
      </c>
    </row>
    <row r="133" spans="1:14">
      <c r="A133" s="20">
        <v>45482.2527777778</v>
      </c>
      <c r="L133">
        <v>4.05908441543579</v>
      </c>
      <c r="N133">
        <v>3.87733697891235</v>
      </c>
    </row>
    <row r="134" spans="1:8">
      <c r="A134" s="20">
        <v>45482.2528935185</v>
      </c>
      <c r="F134">
        <v>4.4379768371582</v>
      </c>
      <c r="H134">
        <v>3.66752576828003</v>
      </c>
    </row>
    <row r="135" spans="1:14">
      <c r="A135" s="20">
        <v>45482.2530092593</v>
      </c>
      <c r="L135">
        <v>4.36246395111084</v>
      </c>
      <c r="N135">
        <v>3.84549260139465</v>
      </c>
    </row>
    <row r="136" spans="1:8">
      <c r="A136" s="20">
        <v>45482.253125</v>
      </c>
      <c r="F136">
        <v>4.39911985397339</v>
      </c>
      <c r="H136">
        <v>3.76635146141052</v>
      </c>
    </row>
    <row r="137" spans="1:14">
      <c r="A137" s="20">
        <v>45482.2532407407</v>
      </c>
      <c r="L137">
        <v>4.47164011001587</v>
      </c>
      <c r="N137">
        <v>4.10282850265503</v>
      </c>
    </row>
    <row r="138" spans="1:8">
      <c r="A138" s="20">
        <v>45482.2533564815</v>
      </c>
      <c r="F138">
        <v>4.39689064025879</v>
      </c>
      <c r="H138">
        <v>4.07519245147705</v>
      </c>
    </row>
    <row r="139" spans="1:14">
      <c r="A139" s="20">
        <v>45482.2534722222</v>
      </c>
      <c r="L139">
        <v>4.46012735366821</v>
      </c>
      <c r="N139">
        <v>3.79697251319885</v>
      </c>
    </row>
    <row r="140" spans="1:8">
      <c r="A140" s="20">
        <v>45482.253587963</v>
      </c>
      <c r="F140">
        <v>4.5179967880249</v>
      </c>
      <c r="H140">
        <v>3.96408152580261</v>
      </c>
    </row>
    <row r="141" spans="1:14">
      <c r="A141" s="20">
        <v>45482.2537037037</v>
      </c>
      <c r="L141">
        <v>4.4218282699585</v>
      </c>
      <c r="N141">
        <v>3.85115265846252</v>
      </c>
    </row>
    <row r="142" spans="1:8">
      <c r="A142" s="20">
        <v>45482.2538194444</v>
      </c>
      <c r="F142">
        <v>4.56650161743164</v>
      </c>
      <c r="H142">
        <v>3.90247941017151</v>
      </c>
    </row>
    <row r="143" spans="1:14">
      <c r="A143" s="20">
        <v>45482.2539351852</v>
      </c>
      <c r="L143">
        <v>4.44862604141235</v>
      </c>
      <c r="N143">
        <v>3.90812516212463</v>
      </c>
    </row>
    <row r="144" spans="1:8">
      <c r="A144" s="20">
        <v>45482.2540509259</v>
      </c>
      <c r="F144">
        <v>4.49803924560547</v>
      </c>
      <c r="H144">
        <v>3.78832054138184</v>
      </c>
    </row>
    <row r="145" spans="1:14">
      <c r="A145" s="20">
        <v>45482.2541666667</v>
      </c>
      <c r="L145">
        <v>4.45003318786621</v>
      </c>
      <c r="N145">
        <v>3.27265644073486</v>
      </c>
    </row>
    <row r="146" spans="1:8">
      <c r="A146" s="20">
        <v>45482.2542824074</v>
      </c>
      <c r="F146">
        <v>4.45824575424194</v>
      </c>
      <c r="H146">
        <v>3.97299265861511</v>
      </c>
    </row>
    <row r="147" spans="1:14">
      <c r="A147" s="20">
        <v>45482.2543981482</v>
      </c>
      <c r="L147">
        <v>4.46191215515137</v>
      </c>
      <c r="N147">
        <v>3.85685539245605</v>
      </c>
    </row>
    <row r="148" spans="1:8">
      <c r="A148" s="20">
        <v>45482.2545138889</v>
      </c>
      <c r="F148">
        <v>4.3950138092041</v>
      </c>
      <c r="H148">
        <v>3.82574152946472</v>
      </c>
    </row>
    <row r="149" spans="1:14">
      <c r="A149" s="20">
        <v>45482.2546296296</v>
      </c>
      <c r="L149">
        <v>4.49178123474121</v>
      </c>
      <c r="N149">
        <v>3.86487007141113</v>
      </c>
    </row>
    <row r="150" spans="1:8">
      <c r="A150" s="20">
        <v>45482.2547453704</v>
      </c>
      <c r="F150">
        <v>4.48209142684937</v>
      </c>
      <c r="H150">
        <v>3.73957991600037</v>
      </c>
    </row>
    <row r="151" spans="1:14">
      <c r="A151" s="20">
        <v>45482.2548611111</v>
      </c>
      <c r="L151">
        <v>4.39963054656982</v>
      </c>
      <c r="N151">
        <v>3.90196418762207</v>
      </c>
    </row>
    <row r="152" spans="1:8">
      <c r="A152" s="20">
        <v>45482.2549768519</v>
      </c>
      <c r="F152">
        <v>4.4828634262085</v>
      </c>
      <c r="H152">
        <v>3.80983996391296</v>
      </c>
    </row>
    <row r="153" spans="1:14">
      <c r="A153" s="20">
        <v>45482.2550925926</v>
      </c>
      <c r="L153">
        <v>4.49594354629517</v>
      </c>
      <c r="N153">
        <v>3.87341451644897</v>
      </c>
    </row>
    <row r="154" spans="1:8">
      <c r="A154" s="20">
        <v>45482.2552083333</v>
      </c>
      <c r="F154">
        <v>4.39751100540161</v>
      </c>
      <c r="H154">
        <v>3.86982274055481</v>
      </c>
    </row>
    <row r="155" spans="1:14">
      <c r="A155" s="20">
        <v>45482.2553240741</v>
      </c>
      <c r="L155">
        <v>4.52122497558594</v>
      </c>
      <c r="N155">
        <v>3.87660884857178</v>
      </c>
    </row>
    <row r="156" spans="1:8">
      <c r="A156" s="20">
        <v>45482.2554398148</v>
      </c>
      <c r="F156">
        <v>4.43090915679932</v>
      </c>
      <c r="H156">
        <v>3.79352021217346</v>
      </c>
    </row>
    <row r="157" spans="1:14">
      <c r="A157" s="20">
        <v>45482.2555555556</v>
      </c>
      <c r="L157">
        <v>4.49598932266235</v>
      </c>
      <c r="N157">
        <v>3.84701347351074</v>
      </c>
    </row>
    <row r="158" spans="1:8">
      <c r="A158" s="20">
        <v>45482.2556712963</v>
      </c>
      <c r="F158">
        <v>4.41111612319946</v>
      </c>
      <c r="H158">
        <v>3.93799948692322</v>
      </c>
    </row>
    <row r="159" spans="1:14">
      <c r="A159" s="20">
        <v>45482.255787037</v>
      </c>
      <c r="L159">
        <v>4.43318653106689</v>
      </c>
      <c r="N159">
        <v>3.81301736831665</v>
      </c>
    </row>
    <row r="160" spans="1:8">
      <c r="A160" s="20">
        <v>45482.2559027778</v>
      </c>
      <c r="F160">
        <v>4.34213495254517</v>
      </c>
      <c r="H160">
        <v>3.85789322853088</v>
      </c>
    </row>
    <row r="161" spans="1:14">
      <c r="A161" s="20">
        <v>45482.2560185185</v>
      </c>
      <c r="L161">
        <v>4.40330648422241</v>
      </c>
      <c r="N161">
        <v>3.86951327323914</v>
      </c>
    </row>
    <row r="162" spans="1:8">
      <c r="A162" s="20">
        <v>45482.2561342593</v>
      </c>
      <c r="F162">
        <v>4.44661045074463</v>
      </c>
      <c r="H162">
        <v>4.05224132537842</v>
      </c>
    </row>
    <row r="163" spans="1:14">
      <c r="A163" s="20">
        <v>45482.25625</v>
      </c>
      <c r="L163">
        <v>4.50111103057861</v>
      </c>
      <c r="N163">
        <v>3.86350321769714</v>
      </c>
    </row>
    <row r="164" spans="1:8">
      <c r="A164" s="20">
        <v>45482.2563657407</v>
      </c>
      <c r="F164">
        <v>4.41843175888062</v>
      </c>
      <c r="H164">
        <v>3.43650221824646</v>
      </c>
    </row>
    <row r="165" spans="1:14">
      <c r="A165" s="20">
        <v>45482.2564814815</v>
      </c>
      <c r="L165">
        <v>4.52063226699829</v>
      </c>
      <c r="N165">
        <v>3.56769704818726</v>
      </c>
    </row>
    <row r="166" spans="1:8">
      <c r="A166" s="20">
        <v>45482.2565972222</v>
      </c>
      <c r="F166" t="s">
        <v>644</v>
      </c>
      <c r="H166">
        <v>3.62833690643311</v>
      </c>
    </row>
    <row r="167" spans="1:14">
      <c r="A167" s="20">
        <v>45482.256712963</v>
      </c>
      <c r="L167">
        <v>1.25087583065033</v>
      </c>
      <c r="N167" t="s">
        <v>888</v>
      </c>
    </row>
    <row r="168" spans="1:8">
      <c r="A168" s="20">
        <v>45482.2568287037</v>
      </c>
      <c r="F168" t="s">
        <v>644</v>
      </c>
      <c r="H168">
        <v>3.89426636695862</v>
      </c>
    </row>
    <row r="169" spans="1:14">
      <c r="A169" s="20">
        <v>45482.2569444444</v>
      </c>
      <c r="L169">
        <v>3.19935059547424</v>
      </c>
      <c r="N169">
        <v>4.05942726135254</v>
      </c>
    </row>
    <row r="170" spans="1:8">
      <c r="A170" s="20">
        <v>45482.2570601852</v>
      </c>
      <c r="F170">
        <v>3.95557475090027</v>
      </c>
      <c r="H170">
        <v>3.95771813392639</v>
      </c>
    </row>
    <row r="171" spans="1:14">
      <c r="A171" s="20">
        <v>45482.2571759259</v>
      </c>
      <c r="L171">
        <v>4.0808048248291</v>
      </c>
      <c r="N171">
        <v>4.00489807128906</v>
      </c>
    </row>
    <row r="172" spans="1:8">
      <c r="A172" s="20">
        <v>45482.2572916667</v>
      </c>
      <c r="F172">
        <v>4.53523349761963</v>
      </c>
      <c r="H172">
        <v>3.80024194717407</v>
      </c>
    </row>
    <row r="173" spans="1:14">
      <c r="A173" s="20">
        <v>45482.2574074074</v>
      </c>
      <c r="L173">
        <v>4.51073312759399</v>
      </c>
      <c r="N173">
        <v>4.01855897903442</v>
      </c>
    </row>
    <row r="174" spans="1:8">
      <c r="A174" s="20">
        <v>45482.2575231481</v>
      </c>
      <c r="F174">
        <v>4.48475074768066</v>
      </c>
      <c r="H174">
        <v>3.87507176399231</v>
      </c>
    </row>
    <row r="175" spans="1:14">
      <c r="A175" s="20">
        <v>45482.2576388889</v>
      </c>
      <c r="L175">
        <v>4.42151880264282</v>
      </c>
      <c r="N175">
        <v>3.97484445571899</v>
      </c>
    </row>
    <row r="176" spans="1:8">
      <c r="A176" s="20">
        <v>45482.2577546296</v>
      </c>
      <c r="F176">
        <v>4.4620566368103</v>
      </c>
      <c r="H176">
        <v>3.77760767936707</v>
      </c>
    </row>
    <row r="177" spans="1:14">
      <c r="A177" s="20">
        <v>45482.2578703704</v>
      </c>
      <c r="L177">
        <v>4.49041509628296</v>
      </c>
      <c r="N177">
        <v>3.93639159202576</v>
      </c>
    </row>
    <row r="178" spans="1:8">
      <c r="A178" s="20">
        <v>45482.2579861111</v>
      </c>
      <c r="F178">
        <v>4.34931564331055</v>
      </c>
      <c r="H178">
        <v>3.95110130310059</v>
      </c>
    </row>
    <row r="179" spans="1:14">
      <c r="A179" s="20">
        <v>45482.2581018519</v>
      </c>
      <c r="L179">
        <v>4.42150497436523</v>
      </c>
      <c r="N179">
        <v>3.58250904083252</v>
      </c>
    </row>
    <row r="180" spans="1:8">
      <c r="A180" s="20">
        <v>45482.2582175926</v>
      </c>
      <c r="F180">
        <v>4.40044450759888</v>
      </c>
      <c r="H180" t="s">
        <v>889</v>
      </c>
    </row>
    <row r="181" spans="1:14">
      <c r="A181" s="20">
        <v>45482.2583333333</v>
      </c>
      <c r="L181">
        <v>4.3985710144043</v>
      </c>
      <c r="N181">
        <v>3.89651226997375</v>
      </c>
    </row>
  </sheetData>
  <pageMargins left="0.7" right="0.7" top="0.75" bottom="0.75" header="0.3" footer="0.3"/>
  <pageSetup paperSize="1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A1" sqref="A1"/>
    </sheetView>
  </sheetViews>
  <sheetFormatPr defaultColWidth="9" defaultRowHeight="14.25" outlineLevelRow="3" outlineLevelCol="4"/>
  <cols>
    <col min="1" max="1" width="12" customWidth="1"/>
    <col min="2" max="2" width="17.4424778761062" customWidth="1"/>
    <col min="3" max="3" width="14.3362831858407" customWidth="1"/>
    <col min="4" max="5" width="14.4424778761062" customWidth="1"/>
  </cols>
  <sheetData>
    <row r="1" spans="1:5">
      <c r="A1" t="s">
        <v>890</v>
      </c>
      <c r="B1" t="s">
        <v>891</v>
      </c>
      <c r="C1" t="s">
        <v>892</v>
      </c>
      <c r="D1" t="s">
        <v>893</v>
      </c>
      <c r="E1" t="s">
        <v>894</v>
      </c>
    </row>
    <row r="3" spans="4:5">
      <c r="D3" s="32"/>
      <c r="E3" s="32"/>
    </row>
    <row r="4" spans="4:5">
      <c r="D4" s="32"/>
      <c r="E4" s="32"/>
    </row>
  </sheetData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000"/>
  <sheetViews>
    <sheetView workbookViewId="0">
      <selection activeCell="A2" sqref="A2"/>
    </sheetView>
  </sheetViews>
  <sheetFormatPr defaultColWidth="9" defaultRowHeight="14.25" outlineLevelCol="7"/>
  <cols>
    <col min="1" max="1" width="18.5575221238938" style="27" customWidth="1"/>
    <col min="2" max="3" width="15.6637168141593" style="28" customWidth="1"/>
    <col min="4" max="4" width="16.6637168141593" style="29" customWidth="1"/>
    <col min="5" max="5" width="19.8849557522124" style="29" customWidth="1"/>
    <col min="6" max="6" width="9.55752212389381" style="30" customWidth="1"/>
    <col min="7" max="8" width="9.10619469026549" style="31"/>
  </cols>
  <sheetData>
    <row r="1" spans="1:8">
      <c r="A1" s="27" t="s">
        <v>895</v>
      </c>
      <c r="B1" s="28" t="s">
        <v>896</v>
      </c>
      <c r="C1" s="28" t="s">
        <v>897</v>
      </c>
      <c r="D1" s="28" t="s">
        <v>898</v>
      </c>
      <c r="E1" s="28" t="s">
        <v>899</v>
      </c>
      <c r="F1" s="30" t="s">
        <v>900</v>
      </c>
      <c r="G1" s="31">
        <v>3</v>
      </c>
      <c r="H1" s="31">
        <v>4</v>
      </c>
    </row>
    <row r="2" spans="7:8">
      <c r="G2" s="31" t="str">
        <f t="shared" ref="G2:G256" si="0">IFERROR(IF($D2&gt;0,IF($D2=$G$1,$F2," ")," ")," ")</f>
        <v> </v>
      </c>
      <c r="H2" s="31" t="str">
        <f t="shared" ref="H2:H256" si="1">IFERROR(IF($D2&gt;0,IF($D2=$H$1,$F2," ")," ")," ")</f>
        <v> </v>
      </c>
    </row>
    <row r="3" spans="7:8">
      <c r="G3" s="31" t="str">
        <f t="shared" si="0"/>
        <v> </v>
      </c>
      <c r="H3" s="31" t="str">
        <f t="shared" si="1"/>
        <v> </v>
      </c>
    </row>
    <row r="4" spans="7:8">
      <c r="G4" s="31" t="str">
        <f t="shared" si="0"/>
        <v> </v>
      </c>
      <c r="H4" s="31" t="str">
        <f t="shared" si="1"/>
        <v> </v>
      </c>
    </row>
    <row r="5" spans="7:8">
      <c r="G5" s="31" t="str">
        <f t="shared" si="0"/>
        <v> </v>
      </c>
      <c r="H5" s="31" t="str">
        <f t="shared" si="1"/>
        <v> </v>
      </c>
    </row>
    <row r="6" spans="7:8">
      <c r="G6" s="31" t="str">
        <f t="shared" si="0"/>
        <v> </v>
      </c>
      <c r="H6" s="31" t="str">
        <f t="shared" si="1"/>
        <v> </v>
      </c>
    </row>
    <row r="7" spans="7:8">
      <c r="G7" s="31" t="str">
        <f t="shared" si="0"/>
        <v> </v>
      </c>
      <c r="H7" s="31" t="str">
        <f t="shared" si="1"/>
        <v> </v>
      </c>
    </row>
    <row r="8" spans="7:8">
      <c r="G8" s="31" t="str">
        <f t="shared" si="0"/>
        <v> </v>
      </c>
      <c r="H8" s="31" t="str">
        <f t="shared" si="1"/>
        <v> </v>
      </c>
    </row>
    <row r="9" spans="7:8">
      <c r="G9" s="31" t="str">
        <f t="shared" si="0"/>
        <v> </v>
      </c>
      <c r="H9" s="31" t="str">
        <f t="shared" si="1"/>
        <v> </v>
      </c>
    </row>
    <row r="10" spans="7:8">
      <c r="G10" s="31" t="str">
        <f t="shared" si="0"/>
        <v> </v>
      </c>
      <c r="H10" s="31" t="str">
        <f t="shared" si="1"/>
        <v> </v>
      </c>
    </row>
    <row r="11" spans="7:8">
      <c r="G11" s="31" t="str">
        <f t="shared" si="0"/>
        <v> </v>
      </c>
      <c r="H11" s="31" t="str">
        <f t="shared" si="1"/>
        <v> </v>
      </c>
    </row>
    <row r="12" spans="7:8">
      <c r="G12" s="31" t="str">
        <f t="shared" si="0"/>
        <v> </v>
      </c>
      <c r="H12" s="31" t="str">
        <f t="shared" si="1"/>
        <v> </v>
      </c>
    </row>
    <row r="13" spans="7:8">
      <c r="G13" s="31" t="str">
        <f t="shared" si="0"/>
        <v> </v>
      </c>
      <c r="H13" s="31" t="str">
        <f t="shared" si="1"/>
        <v> </v>
      </c>
    </row>
    <row r="14" spans="7:8">
      <c r="G14" s="31" t="str">
        <f t="shared" si="0"/>
        <v> </v>
      </c>
      <c r="H14" s="31" t="str">
        <f t="shared" si="1"/>
        <v> </v>
      </c>
    </row>
    <row r="15" spans="7:8">
      <c r="G15" s="31" t="str">
        <f t="shared" si="0"/>
        <v> </v>
      </c>
      <c r="H15" s="31" t="str">
        <f t="shared" si="1"/>
        <v> </v>
      </c>
    </row>
    <row r="16" spans="7:8">
      <c r="G16" s="31" t="str">
        <f t="shared" si="0"/>
        <v> </v>
      </c>
      <c r="H16" s="31" t="str">
        <f t="shared" si="1"/>
        <v> </v>
      </c>
    </row>
    <row r="17" spans="7:8">
      <c r="G17" s="31" t="str">
        <f t="shared" si="0"/>
        <v> </v>
      </c>
      <c r="H17" s="31" t="str">
        <f t="shared" si="1"/>
        <v> </v>
      </c>
    </row>
    <row r="18" spans="7:8">
      <c r="G18" s="31" t="str">
        <f t="shared" si="0"/>
        <v> </v>
      </c>
      <c r="H18" s="31" t="str">
        <f t="shared" si="1"/>
        <v> </v>
      </c>
    </row>
    <row r="19" spans="7:8">
      <c r="G19" s="31" t="str">
        <f t="shared" si="0"/>
        <v> </v>
      </c>
      <c r="H19" s="31" t="str">
        <f t="shared" si="1"/>
        <v> </v>
      </c>
    </row>
    <row r="20" spans="7:8">
      <c r="G20" s="31" t="str">
        <f t="shared" si="0"/>
        <v> </v>
      </c>
      <c r="H20" s="31" t="str">
        <f t="shared" si="1"/>
        <v> </v>
      </c>
    </row>
    <row r="21" spans="7:8">
      <c r="G21" s="31" t="str">
        <f t="shared" si="0"/>
        <v> </v>
      </c>
      <c r="H21" s="31" t="str">
        <f t="shared" si="1"/>
        <v> </v>
      </c>
    </row>
    <row r="22" spans="7:8">
      <c r="G22" s="31" t="str">
        <f t="shared" si="0"/>
        <v> </v>
      </c>
      <c r="H22" s="31" t="str">
        <f t="shared" si="1"/>
        <v> </v>
      </c>
    </row>
    <row r="23" spans="7:8">
      <c r="G23" s="31" t="str">
        <f t="shared" si="0"/>
        <v> </v>
      </c>
      <c r="H23" s="31" t="str">
        <f t="shared" si="1"/>
        <v> </v>
      </c>
    </row>
    <row r="24" spans="7:8">
      <c r="G24" s="31" t="str">
        <f t="shared" si="0"/>
        <v> </v>
      </c>
      <c r="H24" s="31" t="str">
        <f t="shared" si="1"/>
        <v> </v>
      </c>
    </row>
    <row r="25" spans="7:8">
      <c r="G25" s="31" t="str">
        <f t="shared" si="0"/>
        <v> </v>
      </c>
      <c r="H25" s="31" t="str">
        <f t="shared" si="1"/>
        <v> </v>
      </c>
    </row>
    <row r="26" spans="7:8">
      <c r="G26" s="31" t="str">
        <f t="shared" si="0"/>
        <v> </v>
      </c>
      <c r="H26" s="31" t="str">
        <f t="shared" si="1"/>
        <v> </v>
      </c>
    </row>
    <row r="27" spans="7:8">
      <c r="G27" s="31" t="str">
        <f t="shared" si="0"/>
        <v> </v>
      </c>
      <c r="H27" s="31" t="str">
        <f t="shared" si="1"/>
        <v> </v>
      </c>
    </row>
    <row r="28" spans="7:8">
      <c r="G28" s="31" t="str">
        <f t="shared" si="0"/>
        <v> </v>
      </c>
      <c r="H28" s="31" t="str">
        <f t="shared" si="1"/>
        <v> </v>
      </c>
    </row>
    <row r="29" spans="7:8">
      <c r="G29" s="31" t="str">
        <f t="shared" si="0"/>
        <v> </v>
      </c>
      <c r="H29" s="31" t="str">
        <f t="shared" si="1"/>
        <v> </v>
      </c>
    </row>
    <row r="30" spans="7:8">
      <c r="G30" s="31" t="str">
        <f t="shared" si="0"/>
        <v> </v>
      </c>
      <c r="H30" s="31" t="str">
        <f t="shared" si="1"/>
        <v> </v>
      </c>
    </row>
    <row r="31" spans="7:8">
      <c r="G31" s="31" t="str">
        <f t="shared" si="0"/>
        <v> </v>
      </c>
      <c r="H31" s="31" t="str">
        <f t="shared" si="1"/>
        <v> </v>
      </c>
    </row>
    <row r="32" spans="7:8">
      <c r="G32" s="31" t="str">
        <f t="shared" si="0"/>
        <v> </v>
      </c>
      <c r="H32" s="31" t="str">
        <f t="shared" si="1"/>
        <v> </v>
      </c>
    </row>
    <row r="33" spans="7:8">
      <c r="G33" s="31" t="str">
        <f t="shared" si="0"/>
        <v> </v>
      </c>
      <c r="H33" s="31" t="str">
        <f t="shared" si="1"/>
        <v> </v>
      </c>
    </row>
    <row r="34" spans="7:8">
      <c r="G34" s="31" t="str">
        <f t="shared" si="0"/>
        <v> </v>
      </c>
      <c r="H34" s="31" t="str">
        <f t="shared" si="1"/>
        <v> </v>
      </c>
    </row>
    <row r="35" spans="7:8">
      <c r="G35" s="31" t="str">
        <f t="shared" si="0"/>
        <v> </v>
      </c>
      <c r="H35" s="31" t="str">
        <f t="shared" si="1"/>
        <v> </v>
      </c>
    </row>
    <row r="36" spans="7:8">
      <c r="G36" s="31" t="str">
        <f t="shared" si="0"/>
        <v> </v>
      </c>
      <c r="H36" s="31" t="str">
        <f t="shared" si="1"/>
        <v> </v>
      </c>
    </row>
    <row r="37" spans="7:8">
      <c r="G37" s="31" t="str">
        <f t="shared" si="0"/>
        <v> </v>
      </c>
      <c r="H37" s="31" t="str">
        <f t="shared" si="1"/>
        <v> </v>
      </c>
    </row>
    <row r="38" spans="7:8">
      <c r="G38" s="31" t="str">
        <f t="shared" si="0"/>
        <v> </v>
      </c>
      <c r="H38" s="31" t="str">
        <f t="shared" si="1"/>
        <v> </v>
      </c>
    </row>
    <row r="39" spans="7:8">
      <c r="G39" s="31" t="str">
        <f t="shared" si="0"/>
        <v> </v>
      </c>
      <c r="H39" s="31" t="str">
        <f t="shared" si="1"/>
        <v> </v>
      </c>
    </row>
    <row r="40" spans="7:8">
      <c r="G40" s="31" t="str">
        <f t="shared" si="0"/>
        <v> </v>
      </c>
      <c r="H40" s="31" t="str">
        <f t="shared" si="1"/>
        <v> </v>
      </c>
    </row>
    <row r="41" spans="7:8">
      <c r="G41" s="31" t="str">
        <f t="shared" si="0"/>
        <v> </v>
      </c>
      <c r="H41" s="31" t="str">
        <f t="shared" si="1"/>
        <v> </v>
      </c>
    </row>
    <row r="42" spans="7:8">
      <c r="G42" s="31" t="str">
        <f t="shared" si="0"/>
        <v> </v>
      </c>
      <c r="H42" s="31" t="str">
        <f t="shared" si="1"/>
        <v> </v>
      </c>
    </row>
    <row r="43" spans="7:8">
      <c r="G43" s="31" t="str">
        <f t="shared" si="0"/>
        <v> </v>
      </c>
      <c r="H43" s="31" t="str">
        <f t="shared" si="1"/>
        <v> </v>
      </c>
    </row>
    <row r="44" spans="7:8">
      <c r="G44" s="31" t="str">
        <f t="shared" si="0"/>
        <v> </v>
      </c>
      <c r="H44" s="31" t="str">
        <f t="shared" si="1"/>
        <v> </v>
      </c>
    </row>
    <row r="45" spans="7:8">
      <c r="G45" s="31" t="str">
        <f t="shared" si="0"/>
        <v> </v>
      </c>
      <c r="H45" s="31" t="str">
        <f t="shared" si="1"/>
        <v> </v>
      </c>
    </row>
    <row r="46" spans="7:8">
      <c r="G46" s="31" t="str">
        <f t="shared" si="0"/>
        <v> </v>
      </c>
      <c r="H46" s="31" t="str">
        <f t="shared" si="1"/>
        <v> </v>
      </c>
    </row>
    <row r="47" spans="7:8">
      <c r="G47" s="31" t="str">
        <f t="shared" si="0"/>
        <v> </v>
      </c>
      <c r="H47" s="31" t="str">
        <f t="shared" si="1"/>
        <v> </v>
      </c>
    </row>
    <row r="48" spans="7:8">
      <c r="G48" s="31" t="str">
        <f t="shared" si="0"/>
        <v> </v>
      </c>
      <c r="H48" s="31" t="str">
        <f t="shared" si="1"/>
        <v> </v>
      </c>
    </row>
    <row r="49" spans="7:8">
      <c r="G49" s="31" t="str">
        <f t="shared" si="0"/>
        <v> </v>
      </c>
      <c r="H49" s="31" t="str">
        <f t="shared" si="1"/>
        <v> </v>
      </c>
    </row>
    <row r="50" spans="7:8">
      <c r="G50" s="31" t="str">
        <f t="shared" si="0"/>
        <v> </v>
      </c>
      <c r="H50" s="31" t="str">
        <f t="shared" si="1"/>
        <v> </v>
      </c>
    </row>
    <row r="51" spans="7:8">
      <c r="G51" s="31" t="str">
        <f t="shared" si="0"/>
        <v> </v>
      </c>
      <c r="H51" s="31" t="str">
        <f t="shared" si="1"/>
        <v> </v>
      </c>
    </row>
    <row r="52" spans="7:8">
      <c r="G52" s="31" t="str">
        <f t="shared" si="0"/>
        <v> </v>
      </c>
      <c r="H52" s="31" t="str">
        <f t="shared" si="1"/>
        <v> </v>
      </c>
    </row>
    <row r="53" spans="7:8">
      <c r="G53" s="31" t="str">
        <f t="shared" si="0"/>
        <v> </v>
      </c>
      <c r="H53" s="31" t="str">
        <f t="shared" si="1"/>
        <v> </v>
      </c>
    </row>
    <row r="54" spans="7:8">
      <c r="G54" s="31" t="str">
        <f t="shared" si="0"/>
        <v> </v>
      </c>
      <c r="H54" s="31" t="str">
        <f t="shared" si="1"/>
        <v> </v>
      </c>
    </row>
    <row r="55" spans="7:8">
      <c r="G55" s="31" t="str">
        <f t="shared" si="0"/>
        <v> </v>
      </c>
      <c r="H55" s="31" t="str">
        <f t="shared" si="1"/>
        <v> </v>
      </c>
    </row>
    <row r="56" spans="7:8">
      <c r="G56" s="31" t="str">
        <f t="shared" si="0"/>
        <v> </v>
      </c>
      <c r="H56" s="31" t="str">
        <f t="shared" si="1"/>
        <v> </v>
      </c>
    </row>
    <row r="57" spans="7:8">
      <c r="G57" s="31" t="str">
        <f t="shared" si="0"/>
        <v> </v>
      </c>
      <c r="H57" s="31" t="str">
        <f t="shared" si="1"/>
        <v> </v>
      </c>
    </row>
    <row r="58" spans="7:8">
      <c r="G58" s="31" t="str">
        <f t="shared" si="0"/>
        <v> </v>
      </c>
      <c r="H58" s="31" t="str">
        <f t="shared" si="1"/>
        <v> </v>
      </c>
    </row>
    <row r="59" spans="7:8">
      <c r="G59" s="31" t="str">
        <f t="shared" si="0"/>
        <v> </v>
      </c>
      <c r="H59" s="31" t="str">
        <f t="shared" si="1"/>
        <v> </v>
      </c>
    </row>
    <row r="60" spans="7:8">
      <c r="G60" s="31" t="str">
        <f t="shared" si="0"/>
        <v> </v>
      </c>
      <c r="H60" s="31" t="str">
        <f t="shared" si="1"/>
        <v> </v>
      </c>
    </row>
    <row r="61" spans="7:8">
      <c r="G61" s="31" t="str">
        <f t="shared" si="0"/>
        <v> </v>
      </c>
      <c r="H61" s="31" t="str">
        <f t="shared" si="1"/>
        <v> </v>
      </c>
    </row>
    <row r="62" spans="7:8">
      <c r="G62" s="31" t="str">
        <f t="shared" si="0"/>
        <v> </v>
      </c>
      <c r="H62" s="31" t="str">
        <f t="shared" si="1"/>
        <v> </v>
      </c>
    </row>
    <row r="63" spans="7:8">
      <c r="G63" s="31" t="str">
        <f t="shared" si="0"/>
        <v> </v>
      </c>
      <c r="H63" s="31" t="str">
        <f t="shared" si="1"/>
        <v> </v>
      </c>
    </row>
    <row r="64" spans="7:8">
      <c r="G64" s="31" t="str">
        <f t="shared" si="0"/>
        <v> </v>
      </c>
      <c r="H64" s="31" t="str">
        <f t="shared" si="1"/>
        <v> </v>
      </c>
    </row>
    <row r="65" spans="7:8">
      <c r="G65" s="31" t="str">
        <f t="shared" si="0"/>
        <v> </v>
      </c>
      <c r="H65" s="31" t="str">
        <f t="shared" si="1"/>
        <v> </v>
      </c>
    </row>
    <row r="66" spans="7:8">
      <c r="G66" s="31" t="str">
        <f t="shared" si="0"/>
        <v> </v>
      </c>
      <c r="H66" s="31" t="str">
        <f t="shared" si="1"/>
        <v> </v>
      </c>
    </row>
    <row r="67" spans="7:8">
      <c r="G67" s="31" t="str">
        <f t="shared" si="0"/>
        <v> </v>
      </c>
      <c r="H67" s="31" t="str">
        <f t="shared" si="1"/>
        <v> </v>
      </c>
    </row>
    <row r="68" spans="7:8">
      <c r="G68" s="31" t="str">
        <f t="shared" si="0"/>
        <v> </v>
      </c>
      <c r="H68" s="31" t="str">
        <f t="shared" si="1"/>
        <v> </v>
      </c>
    </row>
    <row r="69" spans="7:8">
      <c r="G69" s="31" t="str">
        <f t="shared" si="0"/>
        <v> </v>
      </c>
      <c r="H69" s="31" t="str">
        <f t="shared" si="1"/>
        <v> </v>
      </c>
    </row>
    <row r="70" spans="7:8">
      <c r="G70" s="31" t="str">
        <f t="shared" si="0"/>
        <v> </v>
      </c>
      <c r="H70" s="31" t="str">
        <f t="shared" si="1"/>
        <v> </v>
      </c>
    </row>
    <row r="71" spans="7:8">
      <c r="G71" s="31" t="str">
        <f t="shared" si="0"/>
        <v> </v>
      </c>
      <c r="H71" s="31" t="str">
        <f t="shared" si="1"/>
        <v> </v>
      </c>
    </row>
    <row r="72" spans="7:8">
      <c r="G72" s="31" t="str">
        <f t="shared" si="0"/>
        <v> </v>
      </c>
      <c r="H72" s="31" t="str">
        <f t="shared" si="1"/>
        <v> </v>
      </c>
    </row>
    <row r="73" spans="7:8">
      <c r="G73" s="31" t="str">
        <f t="shared" si="0"/>
        <v> </v>
      </c>
      <c r="H73" s="31" t="str">
        <f t="shared" si="1"/>
        <v> </v>
      </c>
    </row>
    <row r="74" spans="7:8">
      <c r="G74" s="31" t="str">
        <f t="shared" si="0"/>
        <v> </v>
      </c>
      <c r="H74" s="31" t="str">
        <f t="shared" si="1"/>
        <v> </v>
      </c>
    </row>
    <row r="75" spans="7:8">
      <c r="G75" s="31" t="str">
        <f t="shared" si="0"/>
        <v> </v>
      </c>
      <c r="H75" s="31" t="str">
        <f t="shared" si="1"/>
        <v> </v>
      </c>
    </row>
    <row r="76" spans="7:8">
      <c r="G76" s="31" t="str">
        <f t="shared" si="0"/>
        <v> </v>
      </c>
      <c r="H76" s="31" t="str">
        <f t="shared" si="1"/>
        <v> </v>
      </c>
    </row>
    <row r="77" spans="7:8">
      <c r="G77" s="31" t="str">
        <f t="shared" si="0"/>
        <v> </v>
      </c>
      <c r="H77" s="31" t="str">
        <f t="shared" si="1"/>
        <v> </v>
      </c>
    </row>
    <row r="78" spans="7:8">
      <c r="G78" s="31" t="str">
        <f t="shared" si="0"/>
        <v> </v>
      </c>
      <c r="H78" s="31" t="str">
        <f t="shared" si="1"/>
        <v> </v>
      </c>
    </row>
    <row r="79" spans="7:8">
      <c r="G79" s="31" t="str">
        <f t="shared" si="0"/>
        <v> </v>
      </c>
      <c r="H79" s="31" t="str">
        <f t="shared" si="1"/>
        <v> </v>
      </c>
    </row>
    <row r="80" spans="7:8">
      <c r="G80" s="31" t="str">
        <f t="shared" si="0"/>
        <v> </v>
      </c>
      <c r="H80" s="31" t="str">
        <f t="shared" si="1"/>
        <v> </v>
      </c>
    </row>
    <row r="81" spans="7:8">
      <c r="G81" s="31" t="str">
        <f t="shared" si="0"/>
        <v> </v>
      </c>
      <c r="H81" s="31" t="str">
        <f t="shared" si="1"/>
        <v> </v>
      </c>
    </row>
    <row r="82" spans="7:8">
      <c r="G82" s="31" t="str">
        <f t="shared" si="0"/>
        <v> </v>
      </c>
      <c r="H82" s="31" t="str">
        <f t="shared" si="1"/>
        <v> </v>
      </c>
    </row>
    <row r="83" spans="7:8">
      <c r="G83" s="31" t="str">
        <f t="shared" si="0"/>
        <v> </v>
      </c>
      <c r="H83" s="31" t="str">
        <f t="shared" si="1"/>
        <v> </v>
      </c>
    </row>
    <row r="84" spans="7:8">
      <c r="G84" s="31" t="str">
        <f t="shared" si="0"/>
        <v> </v>
      </c>
      <c r="H84" s="31" t="str">
        <f t="shared" si="1"/>
        <v> </v>
      </c>
    </row>
    <row r="85" spans="7:8">
      <c r="G85" s="31" t="str">
        <f t="shared" si="0"/>
        <v> </v>
      </c>
      <c r="H85" s="31" t="str">
        <f t="shared" si="1"/>
        <v> </v>
      </c>
    </row>
    <row r="86" spans="7:8">
      <c r="G86" s="31" t="str">
        <f t="shared" si="0"/>
        <v> </v>
      </c>
      <c r="H86" s="31" t="str">
        <f t="shared" si="1"/>
        <v> </v>
      </c>
    </row>
    <row r="87" spans="7:8">
      <c r="G87" s="31" t="str">
        <f t="shared" si="0"/>
        <v> </v>
      </c>
      <c r="H87" s="31" t="str">
        <f t="shared" si="1"/>
        <v> </v>
      </c>
    </row>
    <row r="88" spans="7:8">
      <c r="G88" s="31" t="str">
        <f t="shared" si="0"/>
        <v> </v>
      </c>
      <c r="H88" s="31" t="str">
        <f t="shared" si="1"/>
        <v> </v>
      </c>
    </row>
    <row r="89" spans="7:8">
      <c r="G89" s="31" t="str">
        <f t="shared" si="0"/>
        <v> </v>
      </c>
      <c r="H89" s="31" t="str">
        <f t="shared" si="1"/>
        <v> </v>
      </c>
    </row>
    <row r="90" spans="7:8">
      <c r="G90" s="31" t="str">
        <f t="shared" si="0"/>
        <v> </v>
      </c>
      <c r="H90" s="31" t="str">
        <f t="shared" si="1"/>
        <v> </v>
      </c>
    </row>
    <row r="91" spans="7:8">
      <c r="G91" s="31" t="str">
        <f t="shared" si="0"/>
        <v> </v>
      </c>
      <c r="H91" s="31" t="str">
        <f t="shared" si="1"/>
        <v> </v>
      </c>
    </row>
    <row r="92" spans="7:8">
      <c r="G92" s="31" t="str">
        <f t="shared" si="0"/>
        <v> </v>
      </c>
      <c r="H92" s="31" t="str">
        <f t="shared" si="1"/>
        <v> </v>
      </c>
    </row>
    <row r="93" spans="7:8">
      <c r="G93" s="31" t="str">
        <f t="shared" si="0"/>
        <v> </v>
      </c>
      <c r="H93" s="31" t="str">
        <f t="shared" si="1"/>
        <v> </v>
      </c>
    </row>
    <row r="94" spans="7:8">
      <c r="G94" s="31" t="str">
        <f t="shared" si="0"/>
        <v> </v>
      </c>
      <c r="H94" s="31" t="str">
        <f t="shared" si="1"/>
        <v> </v>
      </c>
    </row>
    <row r="95" spans="7:8">
      <c r="G95" s="31" t="str">
        <f t="shared" si="0"/>
        <v> </v>
      </c>
      <c r="H95" s="31" t="str">
        <f t="shared" si="1"/>
        <v> </v>
      </c>
    </row>
    <row r="96" spans="7:8">
      <c r="G96" s="31" t="str">
        <f t="shared" si="0"/>
        <v> </v>
      </c>
      <c r="H96" s="31" t="str">
        <f t="shared" si="1"/>
        <v> </v>
      </c>
    </row>
    <row r="97" spans="7:8">
      <c r="G97" s="31" t="str">
        <f t="shared" si="0"/>
        <v> </v>
      </c>
      <c r="H97" s="31" t="str">
        <f t="shared" si="1"/>
        <v> </v>
      </c>
    </row>
    <row r="98" spans="7:8">
      <c r="G98" s="31" t="str">
        <f t="shared" si="0"/>
        <v> </v>
      </c>
      <c r="H98" s="31" t="str">
        <f t="shared" si="1"/>
        <v> </v>
      </c>
    </row>
    <row r="99" spans="7:8">
      <c r="G99" s="31" t="str">
        <f t="shared" si="0"/>
        <v> </v>
      </c>
      <c r="H99" s="31" t="str">
        <f t="shared" si="1"/>
        <v> </v>
      </c>
    </row>
    <row r="100" spans="7:8">
      <c r="G100" s="31" t="str">
        <f t="shared" si="0"/>
        <v> </v>
      </c>
      <c r="H100" s="31" t="str">
        <f t="shared" si="1"/>
        <v> </v>
      </c>
    </row>
    <row r="101" spans="7:8">
      <c r="G101" s="31" t="str">
        <f t="shared" si="0"/>
        <v> </v>
      </c>
      <c r="H101" s="31" t="str">
        <f t="shared" si="1"/>
        <v> </v>
      </c>
    </row>
    <row r="102" spans="7:8">
      <c r="G102" s="31" t="str">
        <f t="shared" si="0"/>
        <v> </v>
      </c>
      <c r="H102" s="31" t="str">
        <f t="shared" si="1"/>
        <v> </v>
      </c>
    </row>
    <row r="103" spans="7:8">
      <c r="G103" s="31" t="str">
        <f t="shared" si="0"/>
        <v> </v>
      </c>
      <c r="H103" s="31" t="str">
        <f t="shared" si="1"/>
        <v> </v>
      </c>
    </row>
    <row r="104" spans="7:8">
      <c r="G104" s="31" t="str">
        <f t="shared" si="0"/>
        <v> </v>
      </c>
      <c r="H104" s="31" t="str">
        <f t="shared" si="1"/>
        <v> </v>
      </c>
    </row>
    <row r="105" spans="7:8">
      <c r="G105" s="31" t="str">
        <f t="shared" si="0"/>
        <v> </v>
      </c>
      <c r="H105" s="31" t="str">
        <f t="shared" si="1"/>
        <v> </v>
      </c>
    </row>
    <row r="106" spans="7:8">
      <c r="G106" s="31" t="str">
        <f t="shared" si="0"/>
        <v> </v>
      </c>
      <c r="H106" s="31" t="str">
        <f t="shared" si="1"/>
        <v> </v>
      </c>
    </row>
    <row r="107" spans="7:8">
      <c r="G107" s="31" t="str">
        <f t="shared" si="0"/>
        <v> </v>
      </c>
      <c r="H107" s="31" t="str">
        <f t="shared" si="1"/>
        <v> </v>
      </c>
    </row>
    <row r="108" spans="7:8">
      <c r="G108" s="31" t="str">
        <f t="shared" si="0"/>
        <v> </v>
      </c>
      <c r="H108" s="31" t="str">
        <f t="shared" si="1"/>
        <v> </v>
      </c>
    </row>
    <row r="109" spans="7:8">
      <c r="G109" s="31" t="str">
        <f t="shared" si="0"/>
        <v> </v>
      </c>
      <c r="H109" s="31" t="str">
        <f t="shared" si="1"/>
        <v> </v>
      </c>
    </row>
    <row r="110" spans="7:8">
      <c r="G110" s="31" t="str">
        <f t="shared" si="0"/>
        <v> </v>
      </c>
      <c r="H110" s="31" t="str">
        <f t="shared" si="1"/>
        <v> </v>
      </c>
    </row>
    <row r="111" spans="7:8">
      <c r="G111" s="31" t="str">
        <f t="shared" si="0"/>
        <v> </v>
      </c>
      <c r="H111" s="31" t="str">
        <f t="shared" si="1"/>
        <v> </v>
      </c>
    </row>
    <row r="112" spans="7:8">
      <c r="G112" s="31" t="str">
        <f t="shared" si="0"/>
        <v> </v>
      </c>
      <c r="H112" s="31" t="str">
        <f t="shared" si="1"/>
        <v> </v>
      </c>
    </row>
    <row r="113" spans="7:8">
      <c r="G113" s="31" t="str">
        <f t="shared" si="0"/>
        <v> </v>
      </c>
      <c r="H113" s="31" t="str">
        <f t="shared" si="1"/>
        <v> </v>
      </c>
    </row>
    <row r="114" spans="7:8">
      <c r="G114" s="31" t="str">
        <f t="shared" si="0"/>
        <v> </v>
      </c>
      <c r="H114" s="31" t="str">
        <f t="shared" si="1"/>
        <v> </v>
      </c>
    </row>
    <row r="115" spans="7:8">
      <c r="G115" s="31" t="str">
        <f t="shared" si="0"/>
        <v> </v>
      </c>
      <c r="H115" s="31" t="str">
        <f t="shared" si="1"/>
        <v> </v>
      </c>
    </row>
    <row r="116" spans="7:8">
      <c r="G116" s="31" t="str">
        <f t="shared" si="0"/>
        <v> </v>
      </c>
      <c r="H116" s="31" t="str">
        <f t="shared" si="1"/>
        <v> </v>
      </c>
    </row>
    <row r="117" spans="7:8">
      <c r="G117" s="31" t="str">
        <f t="shared" si="0"/>
        <v> </v>
      </c>
      <c r="H117" s="31" t="str">
        <f t="shared" si="1"/>
        <v> </v>
      </c>
    </row>
    <row r="118" spans="7:8">
      <c r="G118" s="31" t="str">
        <f t="shared" si="0"/>
        <v> </v>
      </c>
      <c r="H118" s="31" t="str">
        <f t="shared" si="1"/>
        <v> </v>
      </c>
    </row>
    <row r="119" spans="7:8">
      <c r="G119" s="31" t="str">
        <f t="shared" si="0"/>
        <v> </v>
      </c>
      <c r="H119" s="31" t="str">
        <f t="shared" si="1"/>
        <v> </v>
      </c>
    </row>
    <row r="120" spans="7:8">
      <c r="G120" s="31" t="str">
        <f t="shared" si="0"/>
        <v> </v>
      </c>
      <c r="H120" s="31" t="str">
        <f t="shared" si="1"/>
        <v> </v>
      </c>
    </row>
    <row r="121" spans="7:8">
      <c r="G121" s="31" t="str">
        <f t="shared" si="0"/>
        <v> </v>
      </c>
      <c r="H121" s="31" t="str">
        <f t="shared" si="1"/>
        <v> </v>
      </c>
    </row>
    <row r="122" spans="7:8">
      <c r="G122" s="31" t="str">
        <f t="shared" si="0"/>
        <v> </v>
      </c>
      <c r="H122" s="31" t="str">
        <f t="shared" si="1"/>
        <v> </v>
      </c>
    </row>
    <row r="123" spans="7:8">
      <c r="G123" s="31" t="str">
        <f t="shared" si="0"/>
        <v> </v>
      </c>
      <c r="H123" s="31" t="str">
        <f t="shared" si="1"/>
        <v> </v>
      </c>
    </row>
    <row r="124" spans="7:8">
      <c r="G124" s="31" t="str">
        <f t="shared" si="0"/>
        <v> </v>
      </c>
      <c r="H124" s="31" t="str">
        <f t="shared" si="1"/>
        <v> </v>
      </c>
    </row>
    <row r="125" spans="7:8">
      <c r="G125" s="31" t="str">
        <f t="shared" si="0"/>
        <v> </v>
      </c>
      <c r="H125" s="31" t="str">
        <f t="shared" si="1"/>
        <v> </v>
      </c>
    </row>
    <row r="126" spans="7:8">
      <c r="G126" s="31" t="str">
        <f t="shared" si="0"/>
        <v> </v>
      </c>
      <c r="H126" s="31" t="str">
        <f t="shared" si="1"/>
        <v> </v>
      </c>
    </row>
    <row r="127" spans="7:8">
      <c r="G127" s="31" t="str">
        <f t="shared" si="0"/>
        <v> </v>
      </c>
      <c r="H127" s="31" t="str">
        <f t="shared" si="1"/>
        <v> </v>
      </c>
    </row>
    <row r="128" spans="7:8">
      <c r="G128" s="31" t="str">
        <f t="shared" si="0"/>
        <v> </v>
      </c>
      <c r="H128" s="31" t="str">
        <f t="shared" si="1"/>
        <v> </v>
      </c>
    </row>
    <row r="129" spans="7:8">
      <c r="G129" s="31" t="str">
        <f t="shared" si="0"/>
        <v> </v>
      </c>
      <c r="H129" s="31" t="str">
        <f t="shared" si="1"/>
        <v> </v>
      </c>
    </row>
    <row r="130" spans="7:8">
      <c r="G130" s="31" t="str">
        <f t="shared" si="0"/>
        <v> </v>
      </c>
      <c r="H130" s="31" t="str">
        <f t="shared" si="1"/>
        <v> </v>
      </c>
    </row>
    <row r="131" spans="7:8">
      <c r="G131" s="31" t="str">
        <f t="shared" si="0"/>
        <v> </v>
      </c>
      <c r="H131" s="31" t="str">
        <f t="shared" si="1"/>
        <v> </v>
      </c>
    </row>
    <row r="132" spans="7:8">
      <c r="G132" s="31" t="str">
        <f t="shared" si="0"/>
        <v> </v>
      </c>
      <c r="H132" s="31" t="str">
        <f t="shared" si="1"/>
        <v> </v>
      </c>
    </row>
    <row r="133" spans="7:8">
      <c r="G133" s="31" t="str">
        <f t="shared" si="0"/>
        <v> </v>
      </c>
      <c r="H133" s="31" t="str">
        <f t="shared" si="1"/>
        <v> </v>
      </c>
    </row>
    <row r="134" spans="7:8">
      <c r="G134" s="31" t="str">
        <f t="shared" si="0"/>
        <v> </v>
      </c>
      <c r="H134" s="31" t="str">
        <f t="shared" si="1"/>
        <v> </v>
      </c>
    </row>
    <row r="135" spans="7:8">
      <c r="G135" s="31" t="str">
        <f t="shared" si="0"/>
        <v> </v>
      </c>
      <c r="H135" s="31" t="str">
        <f t="shared" si="1"/>
        <v> </v>
      </c>
    </row>
    <row r="136" spans="7:8">
      <c r="G136" s="31" t="str">
        <f t="shared" si="0"/>
        <v> </v>
      </c>
      <c r="H136" s="31" t="str">
        <f t="shared" si="1"/>
        <v> </v>
      </c>
    </row>
    <row r="137" spans="7:8">
      <c r="G137" s="31" t="str">
        <f t="shared" si="0"/>
        <v> </v>
      </c>
      <c r="H137" s="31" t="str">
        <f t="shared" si="1"/>
        <v> </v>
      </c>
    </row>
    <row r="138" spans="7:8">
      <c r="G138" s="31" t="str">
        <f t="shared" si="0"/>
        <v> </v>
      </c>
      <c r="H138" s="31" t="str">
        <f t="shared" si="1"/>
        <v> </v>
      </c>
    </row>
    <row r="139" spans="7:8">
      <c r="G139" s="31" t="str">
        <f t="shared" si="0"/>
        <v> </v>
      </c>
      <c r="H139" s="31" t="str">
        <f t="shared" si="1"/>
        <v> </v>
      </c>
    </row>
    <row r="140" spans="7:8">
      <c r="G140" s="31" t="str">
        <f t="shared" si="0"/>
        <v> </v>
      </c>
      <c r="H140" s="31" t="str">
        <f t="shared" si="1"/>
        <v> </v>
      </c>
    </row>
    <row r="141" spans="7:8">
      <c r="G141" s="31" t="str">
        <f t="shared" si="0"/>
        <v> </v>
      </c>
      <c r="H141" s="31" t="str">
        <f t="shared" si="1"/>
        <v> </v>
      </c>
    </row>
    <row r="142" spans="7:8">
      <c r="G142" s="31" t="str">
        <f t="shared" si="0"/>
        <v> </v>
      </c>
      <c r="H142" s="31" t="str">
        <f t="shared" si="1"/>
        <v> </v>
      </c>
    </row>
    <row r="143" spans="7:8">
      <c r="G143" s="31" t="str">
        <f t="shared" si="0"/>
        <v> </v>
      </c>
      <c r="H143" s="31" t="str">
        <f t="shared" si="1"/>
        <v> </v>
      </c>
    </row>
    <row r="144" spans="7:8">
      <c r="G144" s="31" t="str">
        <f t="shared" si="0"/>
        <v> </v>
      </c>
      <c r="H144" s="31" t="str">
        <f t="shared" si="1"/>
        <v> </v>
      </c>
    </row>
    <row r="145" spans="7:8">
      <c r="G145" s="31" t="str">
        <f t="shared" si="0"/>
        <v> </v>
      </c>
      <c r="H145" s="31" t="str">
        <f t="shared" si="1"/>
        <v> </v>
      </c>
    </row>
    <row r="146" spans="7:8">
      <c r="G146" s="31" t="str">
        <f t="shared" si="0"/>
        <v> </v>
      </c>
      <c r="H146" s="31" t="str">
        <f t="shared" si="1"/>
        <v> </v>
      </c>
    </row>
    <row r="147" spans="7:8">
      <c r="G147" s="31" t="str">
        <f t="shared" si="0"/>
        <v> </v>
      </c>
      <c r="H147" s="31" t="str">
        <f t="shared" si="1"/>
        <v> </v>
      </c>
    </row>
    <row r="148" spans="7:8">
      <c r="G148" s="31" t="str">
        <f t="shared" si="0"/>
        <v> </v>
      </c>
      <c r="H148" s="31" t="str">
        <f t="shared" si="1"/>
        <v> </v>
      </c>
    </row>
    <row r="149" spans="7:8">
      <c r="G149" s="31" t="str">
        <f t="shared" si="0"/>
        <v> </v>
      </c>
      <c r="H149" s="31" t="str">
        <f t="shared" si="1"/>
        <v> </v>
      </c>
    </row>
    <row r="150" spans="7:8">
      <c r="G150" s="31" t="str">
        <f t="shared" si="0"/>
        <v> </v>
      </c>
      <c r="H150" s="31" t="str">
        <f t="shared" si="1"/>
        <v> </v>
      </c>
    </row>
    <row r="151" spans="7:8">
      <c r="G151" s="31" t="str">
        <f t="shared" si="0"/>
        <v> </v>
      </c>
      <c r="H151" s="31" t="str">
        <f t="shared" si="1"/>
        <v> </v>
      </c>
    </row>
    <row r="152" spans="7:8">
      <c r="G152" s="31" t="str">
        <f t="shared" si="0"/>
        <v> </v>
      </c>
      <c r="H152" s="31" t="str">
        <f t="shared" si="1"/>
        <v> </v>
      </c>
    </row>
    <row r="153" spans="7:8">
      <c r="G153" s="31" t="str">
        <f t="shared" si="0"/>
        <v> </v>
      </c>
      <c r="H153" s="31" t="str">
        <f t="shared" si="1"/>
        <v> </v>
      </c>
    </row>
    <row r="154" spans="7:8">
      <c r="G154" s="31" t="str">
        <f t="shared" si="0"/>
        <v> </v>
      </c>
      <c r="H154" s="31" t="str">
        <f t="shared" si="1"/>
        <v> </v>
      </c>
    </row>
    <row r="155" spans="7:8">
      <c r="G155" s="31" t="str">
        <f t="shared" si="0"/>
        <v> </v>
      </c>
      <c r="H155" s="31" t="str">
        <f t="shared" si="1"/>
        <v> </v>
      </c>
    </row>
    <row r="156" spans="7:8">
      <c r="G156" s="31" t="str">
        <f t="shared" si="0"/>
        <v> </v>
      </c>
      <c r="H156" s="31" t="str">
        <f t="shared" si="1"/>
        <v> </v>
      </c>
    </row>
    <row r="157" spans="7:8">
      <c r="G157" s="31" t="str">
        <f t="shared" si="0"/>
        <v> </v>
      </c>
      <c r="H157" s="31" t="str">
        <f t="shared" si="1"/>
        <v> </v>
      </c>
    </row>
    <row r="158" spans="7:8">
      <c r="G158" s="31" t="str">
        <f t="shared" si="0"/>
        <v> </v>
      </c>
      <c r="H158" s="31" t="str">
        <f t="shared" si="1"/>
        <v> </v>
      </c>
    </row>
    <row r="159" spans="7:8">
      <c r="G159" s="31" t="str">
        <f t="shared" si="0"/>
        <v> </v>
      </c>
      <c r="H159" s="31" t="str">
        <f t="shared" si="1"/>
        <v> </v>
      </c>
    </row>
    <row r="160" spans="7:8">
      <c r="G160" s="31" t="str">
        <f t="shared" si="0"/>
        <v> </v>
      </c>
      <c r="H160" s="31" t="str">
        <f t="shared" si="1"/>
        <v> </v>
      </c>
    </row>
    <row r="161" spans="7:8">
      <c r="G161" s="31" t="str">
        <f t="shared" si="0"/>
        <v> </v>
      </c>
      <c r="H161" s="31" t="str">
        <f t="shared" si="1"/>
        <v> </v>
      </c>
    </row>
    <row r="162" spans="7:8">
      <c r="G162" s="31" t="str">
        <f t="shared" si="0"/>
        <v> </v>
      </c>
      <c r="H162" s="31" t="str">
        <f t="shared" si="1"/>
        <v> </v>
      </c>
    </row>
    <row r="163" spans="7:8">
      <c r="G163" s="31" t="str">
        <f t="shared" si="0"/>
        <v> </v>
      </c>
      <c r="H163" s="31" t="str">
        <f t="shared" si="1"/>
        <v> </v>
      </c>
    </row>
    <row r="164" spans="7:8">
      <c r="G164" s="31" t="str">
        <f t="shared" si="0"/>
        <v> </v>
      </c>
      <c r="H164" s="31" t="str">
        <f t="shared" si="1"/>
        <v> </v>
      </c>
    </row>
    <row r="165" spans="7:8">
      <c r="G165" s="31" t="str">
        <f t="shared" si="0"/>
        <v> </v>
      </c>
      <c r="H165" s="31" t="str">
        <f t="shared" si="1"/>
        <v> </v>
      </c>
    </row>
    <row r="166" spans="7:8">
      <c r="G166" s="31" t="str">
        <f t="shared" si="0"/>
        <v> </v>
      </c>
      <c r="H166" s="31" t="str">
        <f t="shared" si="1"/>
        <v> </v>
      </c>
    </row>
    <row r="167" spans="7:8">
      <c r="G167" s="31" t="str">
        <f t="shared" si="0"/>
        <v> </v>
      </c>
      <c r="H167" s="31" t="str">
        <f t="shared" si="1"/>
        <v> </v>
      </c>
    </row>
    <row r="168" spans="7:8">
      <c r="G168" s="31" t="str">
        <f t="shared" si="0"/>
        <v> </v>
      </c>
      <c r="H168" s="31" t="str">
        <f t="shared" si="1"/>
        <v> </v>
      </c>
    </row>
    <row r="169" spans="7:8">
      <c r="G169" s="31" t="str">
        <f t="shared" si="0"/>
        <v> </v>
      </c>
      <c r="H169" s="31" t="str">
        <f t="shared" si="1"/>
        <v> </v>
      </c>
    </row>
    <row r="170" spans="7:8">
      <c r="G170" s="31" t="str">
        <f t="shared" si="0"/>
        <v> </v>
      </c>
      <c r="H170" s="31" t="str">
        <f t="shared" si="1"/>
        <v> </v>
      </c>
    </row>
    <row r="171" spans="7:8">
      <c r="G171" s="31" t="str">
        <f t="shared" si="0"/>
        <v> </v>
      </c>
      <c r="H171" s="31" t="str">
        <f t="shared" si="1"/>
        <v> </v>
      </c>
    </row>
    <row r="172" spans="7:8">
      <c r="G172" s="31" t="str">
        <f t="shared" si="0"/>
        <v> </v>
      </c>
      <c r="H172" s="31" t="str">
        <f t="shared" si="1"/>
        <v> </v>
      </c>
    </row>
    <row r="173" spans="7:8">
      <c r="G173" s="31" t="str">
        <f t="shared" si="0"/>
        <v> </v>
      </c>
      <c r="H173" s="31" t="str">
        <f t="shared" si="1"/>
        <v> </v>
      </c>
    </row>
    <row r="174" spans="7:8">
      <c r="G174" s="31" t="str">
        <f t="shared" si="0"/>
        <v> </v>
      </c>
      <c r="H174" s="31" t="str">
        <f t="shared" si="1"/>
        <v> </v>
      </c>
    </row>
    <row r="175" spans="7:8">
      <c r="G175" s="31" t="str">
        <f t="shared" si="0"/>
        <v> </v>
      </c>
      <c r="H175" s="31" t="str">
        <f t="shared" si="1"/>
        <v> </v>
      </c>
    </row>
    <row r="176" spans="7:8">
      <c r="G176" s="31" t="str">
        <f t="shared" si="0"/>
        <v> </v>
      </c>
      <c r="H176" s="31" t="str">
        <f t="shared" si="1"/>
        <v> </v>
      </c>
    </row>
    <row r="177" spans="7:8">
      <c r="G177" s="31" t="str">
        <f t="shared" si="0"/>
        <v> </v>
      </c>
      <c r="H177" s="31" t="str">
        <f t="shared" si="1"/>
        <v> </v>
      </c>
    </row>
    <row r="178" spans="7:8">
      <c r="G178" s="31" t="str">
        <f t="shared" si="0"/>
        <v> </v>
      </c>
      <c r="H178" s="31" t="str">
        <f t="shared" si="1"/>
        <v> </v>
      </c>
    </row>
    <row r="179" spans="7:8">
      <c r="G179" s="31" t="str">
        <f t="shared" si="0"/>
        <v> </v>
      </c>
      <c r="H179" s="31" t="str">
        <f t="shared" si="1"/>
        <v> </v>
      </c>
    </row>
    <row r="180" spans="7:8">
      <c r="G180" s="31" t="str">
        <f t="shared" si="0"/>
        <v> </v>
      </c>
      <c r="H180" s="31" t="str">
        <f t="shared" si="1"/>
        <v> </v>
      </c>
    </row>
    <row r="181" spans="7:8">
      <c r="G181" s="31" t="str">
        <f t="shared" si="0"/>
        <v> </v>
      </c>
      <c r="H181" s="31" t="str">
        <f t="shared" si="1"/>
        <v> </v>
      </c>
    </row>
    <row r="182" spans="7:8">
      <c r="G182" s="31" t="str">
        <f t="shared" si="0"/>
        <v> </v>
      </c>
      <c r="H182" s="31" t="str">
        <f t="shared" si="1"/>
        <v> </v>
      </c>
    </row>
    <row r="183" spans="7:8">
      <c r="G183" s="31" t="str">
        <f t="shared" si="0"/>
        <v> </v>
      </c>
      <c r="H183" s="31" t="str">
        <f t="shared" si="1"/>
        <v> </v>
      </c>
    </row>
    <row r="184" spans="7:8">
      <c r="G184" s="31" t="str">
        <f t="shared" si="0"/>
        <v> </v>
      </c>
      <c r="H184" s="31" t="str">
        <f t="shared" si="1"/>
        <v> </v>
      </c>
    </row>
    <row r="185" spans="7:8">
      <c r="G185" s="31" t="str">
        <f t="shared" si="0"/>
        <v> </v>
      </c>
      <c r="H185" s="31" t="str">
        <f t="shared" si="1"/>
        <v> </v>
      </c>
    </row>
    <row r="186" spans="7:8">
      <c r="G186" s="31" t="str">
        <f t="shared" si="0"/>
        <v> </v>
      </c>
      <c r="H186" s="31" t="str">
        <f t="shared" si="1"/>
        <v> </v>
      </c>
    </row>
    <row r="187" spans="7:8">
      <c r="G187" s="31" t="str">
        <f t="shared" si="0"/>
        <v> </v>
      </c>
      <c r="H187" s="31" t="str">
        <f t="shared" si="1"/>
        <v> </v>
      </c>
    </row>
    <row r="188" spans="7:8">
      <c r="G188" s="31" t="str">
        <f t="shared" si="0"/>
        <v> </v>
      </c>
      <c r="H188" s="31" t="str">
        <f t="shared" si="1"/>
        <v> </v>
      </c>
    </row>
    <row r="189" spans="7:8">
      <c r="G189" s="31" t="str">
        <f t="shared" si="0"/>
        <v> </v>
      </c>
      <c r="H189" s="31" t="str">
        <f t="shared" si="1"/>
        <v> </v>
      </c>
    </row>
    <row r="190" spans="7:8">
      <c r="G190" s="31" t="str">
        <f t="shared" si="0"/>
        <v> </v>
      </c>
      <c r="H190" s="31" t="str">
        <f t="shared" si="1"/>
        <v> </v>
      </c>
    </row>
    <row r="191" spans="7:8">
      <c r="G191" s="31" t="str">
        <f t="shared" si="0"/>
        <v> </v>
      </c>
      <c r="H191" s="31" t="str">
        <f t="shared" si="1"/>
        <v> </v>
      </c>
    </row>
    <row r="192" spans="7:8">
      <c r="G192" s="31" t="str">
        <f t="shared" si="0"/>
        <v> </v>
      </c>
      <c r="H192" s="31" t="str">
        <f t="shared" si="1"/>
        <v> </v>
      </c>
    </row>
    <row r="193" spans="7:8">
      <c r="G193" s="31" t="str">
        <f t="shared" si="0"/>
        <v> </v>
      </c>
      <c r="H193" s="31" t="str">
        <f t="shared" si="1"/>
        <v> </v>
      </c>
    </row>
    <row r="194" spans="7:8">
      <c r="G194" s="31" t="str">
        <f t="shared" si="0"/>
        <v> </v>
      </c>
      <c r="H194" s="31" t="str">
        <f t="shared" si="1"/>
        <v> </v>
      </c>
    </row>
    <row r="195" spans="7:8">
      <c r="G195" s="31" t="str">
        <f t="shared" si="0"/>
        <v> </v>
      </c>
      <c r="H195" s="31" t="str">
        <f t="shared" si="1"/>
        <v> </v>
      </c>
    </row>
    <row r="196" spans="7:8">
      <c r="G196" s="31" t="str">
        <f t="shared" si="0"/>
        <v> </v>
      </c>
      <c r="H196" s="31" t="str">
        <f t="shared" si="1"/>
        <v> </v>
      </c>
    </row>
    <row r="197" spans="7:8">
      <c r="G197" s="31" t="str">
        <f t="shared" si="0"/>
        <v> </v>
      </c>
      <c r="H197" s="31" t="str">
        <f t="shared" si="1"/>
        <v> </v>
      </c>
    </row>
    <row r="198" spans="7:8">
      <c r="G198" s="31" t="str">
        <f t="shared" si="0"/>
        <v> </v>
      </c>
      <c r="H198" s="31" t="str">
        <f t="shared" si="1"/>
        <v> </v>
      </c>
    </row>
    <row r="199" spans="7:8">
      <c r="G199" s="31" t="str">
        <f t="shared" si="0"/>
        <v> </v>
      </c>
      <c r="H199" s="31" t="str">
        <f t="shared" si="1"/>
        <v> </v>
      </c>
    </row>
    <row r="200" spans="7:8">
      <c r="G200" s="31" t="str">
        <f t="shared" si="0"/>
        <v> </v>
      </c>
      <c r="H200" s="31" t="str">
        <f t="shared" si="1"/>
        <v> </v>
      </c>
    </row>
    <row r="201" spans="7:8">
      <c r="G201" s="31" t="str">
        <f t="shared" si="0"/>
        <v> </v>
      </c>
      <c r="H201" s="31" t="str">
        <f t="shared" si="1"/>
        <v> </v>
      </c>
    </row>
    <row r="202" spans="7:8">
      <c r="G202" s="31" t="str">
        <f t="shared" si="0"/>
        <v> </v>
      </c>
      <c r="H202" s="31" t="str">
        <f t="shared" si="1"/>
        <v> </v>
      </c>
    </row>
    <row r="203" spans="7:8">
      <c r="G203" s="31" t="str">
        <f t="shared" si="0"/>
        <v> </v>
      </c>
      <c r="H203" s="31" t="str">
        <f t="shared" si="1"/>
        <v> </v>
      </c>
    </row>
    <row r="204" spans="7:8">
      <c r="G204" s="31" t="str">
        <f t="shared" si="0"/>
        <v> </v>
      </c>
      <c r="H204" s="31" t="str">
        <f t="shared" si="1"/>
        <v> </v>
      </c>
    </row>
    <row r="205" spans="7:8">
      <c r="G205" s="31" t="str">
        <f t="shared" si="0"/>
        <v> </v>
      </c>
      <c r="H205" s="31" t="str">
        <f t="shared" si="1"/>
        <v> </v>
      </c>
    </row>
    <row r="206" spans="7:8">
      <c r="G206" s="31" t="str">
        <f t="shared" si="0"/>
        <v> </v>
      </c>
      <c r="H206" s="31" t="str">
        <f t="shared" si="1"/>
        <v> </v>
      </c>
    </row>
    <row r="207" spans="7:8">
      <c r="G207" s="31" t="str">
        <f t="shared" si="0"/>
        <v> </v>
      </c>
      <c r="H207" s="31" t="str">
        <f t="shared" si="1"/>
        <v> </v>
      </c>
    </row>
    <row r="208" spans="7:8">
      <c r="G208" s="31" t="str">
        <f t="shared" si="0"/>
        <v> </v>
      </c>
      <c r="H208" s="31" t="str">
        <f t="shared" si="1"/>
        <v> </v>
      </c>
    </row>
    <row r="209" spans="7:8">
      <c r="G209" s="31" t="str">
        <f t="shared" si="0"/>
        <v> </v>
      </c>
      <c r="H209" s="31" t="str">
        <f t="shared" si="1"/>
        <v> </v>
      </c>
    </row>
    <row r="210" spans="7:8">
      <c r="G210" s="31" t="str">
        <f t="shared" si="0"/>
        <v> </v>
      </c>
      <c r="H210" s="31" t="str">
        <f t="shared" si="1"/>
        <v> </v>
      </c>
    </row>
    <row r="211" spans="7:8">
      <c r="G211" s="31" t="str">
        <f t="shared" si="0"/>
        <v> </v>
      </c>
      <c r="H211" s="31" t="str">
        <f t="shared" si="1"/>
        <v> </v>
      </c>
    </row>
    <row r="212" spans="7:8">
      <c r="G212" s="31" t="str">
        <f t="shared" si="0"/>
        <v> </v>
      </c>
      <c r="H212" s="31" t="str">
        <f t="shared" si="1"/>
        <v> </v>
      </c>
    </row>
    <row r="213" spans="7:8">
      <c r="G213" s="31" t="str">
        <f t="shared" si="0"/>
        <v> </v>
      </c>
      <c r="H213" s="31" t="str">
        <f t="shared" si="1"/>
        <v> </v>
      </c>
    </row>
    <row r="214" spans="7:8">
      <c r="G214" s="31" t="str">
        <f t="shared" si="0"/>
        <v> </v>
      </c>
      <c r="H214" s="31" t="str">
        <f t="shared" si="1"/>
        <v> </v>
      </c>
    </row>
    <row r="215" spans="7:8">
      <c r="G215" s="31" t="str">
        <f t="shared" si="0"/>
        <v> </v>
      </c>
      <c r="H215" s="31" t="str">
        <f t="shared" si="1"/>
        <v> </v>
      </c>
    </row>
    <row r="216" spans="7:8">
      <c r="G216" s="31" t="str">
        <f t="shared" si="0"/>
        <v> </v>
      </c>
      <c r="H216" s="31" t="str">
        <f t="shared" si="1"/>
        <v> </v>
      </c>
    </row>
    <row r="217" spans="7:8">
      <c r="G217" s="31" t="str">
        <f t="shared" si="0"/>
        <v> </v>
      </c>
      <c r="H217" s="31" t="str">
        <f t="shared" si="1"/>
        <v> </v>
      </c>
    </row>
    <row r="218" spans="7:8">
      <c r="G218" s="31" t="str">
        <f t="shared" si="0"/>
        <v> </v>
      </c>
      <c r="H218" s="31" t="str">
        <f t="shared" si="1"/>
        <v> </v>
      </c>
    </row>
    <row r="219" spans="7:8">
      <c r="G219" s="31" t="str">
        <f t="shared" si="0"/>
        <v> </v>
      </c>
      <c r="H219" s="31" t="str">
        <f t="shared" si="1"/>
        <v> </v>
      </c>
    </row>
    <row r="220" spans="7:8">
      <c r="G220" s="31" t="str">
        <f t="shared" si="0"/>
        <v> </v>
      </c>
      <c r="H220" s="31" t="str">
        <f t="shared" si="1"/>
        <v> </v>
      </c>
    </row>
    <row r="221" spans="7:8">
      <c r="G221" s="31" t="str">
        <f t="shared" si="0"/>
        <v> </v>
      </c>
      <c r="H221" s="31" t="str">
        <f t="shared" si="1"/>
        <v> </v>
      </c>
    </row>
    <row r="222" spans="7:8">
      <c r="G222" s="31" t="str">
        <f t="shared" si="0"/>
        <v> </v>
      </c>
      <c r="H222" s="31" t="str">
        <f t="shared" si="1"/>
        <v> </v>
      </c>
    </row>
    <row r="223" spans="7:8">
      <c r="G223" s="31" t="str">
        <f t="shared" si="0"/>
        <v> </v>
      </c>
      <c r="H223" s="31" t="str">
        <f t="shared" si="1"/>
        <v> </v>
      </c>
    </row>
    <row r="224" spans="7:8">
      <c r="G224" s="31" t="str">
        <f t="shared" si="0"/>
        <v> </v>
      </c>
      <c r="H224" s="31" t="str">
        <f t="shared" si="1"/>
        <v> </v>
      </c>
    </row>
    <row r="225" spans="7:8">
      <c r="G225" s="31" t="str">
        <f t="shared" si="0"/>
        <v> </v>
      </c>
      <c r="H225" s="31" t="str">
        <f t="shared" si="1"/>
        <v> </v>
      </c>
    </row>
    <row r="226" spans="7:8">
      <c r="G226" s="31" t="str">
        <f t="shared" si="0"/>
        <v> </v>
      </c>
      <c r="H226" s="31" t="str">
        <f t="shared" si="1"/>
        <v> </v>
      </c>
    </row>
    <row r="227" spans="7:8">
      <c r="G227" s="31" t="str">
        <f t="shared" si="0"/>
        <v> </v>
      </c>
      <c r="H227" s="31" t="str">
        <f t="shared" si="1"/>
        <v> </v>
      </c>
    </row>
    <row r="228" spans="7:8">
      <c r="G228" s="31" t="str">
        <f t="shared" si="0"/>
        <v> </v>
      </c>
      <c r="H228" s="31" t="str">
        <f t="shared" si="1"/>
        <v> </v>
      </c>
    </row>
    <row r="229" spans="7:8">
      <c r="G229" s="31" t="str">
        <f t="shared" si="0"/>
        <v> </v>
      </c>
      <c r="H229" s="31" t="str">
        <f t="shared" si="1"/>
        <v> </v>
      </c>
    </row>
    <row r="230" spans="7:8">
      <c r="G230" s="31" t="str">
        <f t="shared" si="0"/>
        <v> </v>
      </c>
      <c r="H230" s="31" t="str">
        <f t="shared" si="1"/>
        <v> </v>
      </c>
    </row>
    <row r="231" spans="7:8">
      <c r="G231" s="31" t="str">
        <f t="shared" si="0"/>
        <v> </v>
      </c>
      <c r="H231" s="31" t="str">
        <f t="shared" si="1"/>
        <v> </v>
      </c>
    </row>
    <row r="232" spans="7:8">
      <c r="G232" s="31" t="str">
        <f t="shared" si="0"/>
        <v> </v>
      </c>
      <c r="H232" s="31" t="str">
        <f t="shared" si="1"/>
        <v> </v>
      </c>
    </row>
    <row r="233" spans="7:8">
      <c r="G233" s="31" t="str">
        <f t="shared" si="0"/>
        <v> </v>
      </c>
      <c r="H233" s="31" t="str">
        <f t="shared" si="1"/>
        <v> </v>
      </c>
    </row>
    <row r="234" spans="7:8">
      <c r="G234" s="31" t="str">
        <f t="shared" si="0"/>
        <v> </v>
      </c>
      <c r="H234" s="31" t="str">
        <f t="shared" si="1"/>
        <v> </v>
      </c>
    </row>
    <row r="235" spans="7:8">
      <c r="G235" s="31" t="str">
        <f t="shared" si="0"/>
        <v> </v>
      </c>
      <c r="H235" s="31" t="str">
        <f t="shared" si="1"/>
        <v> </v>
      </c>
    </row>
    <row r="236" spans="7:8">
      <c r="G236" s="31" t="str">
        <f t="shared" si="0"/>
        <v> </v>
      </c>
      <c r="H236" s="31" t="str">
        <f t="shared" si="1"/>
        <v> </v>
      </c>
    </row>
    <row r="237" spans="7:8">
      <c r="G237" s="31" t="str">
        <f t="shared" si="0"/>
        <v> </v>
      </c>
      <c r="H237" s="31" t="str">
        <f t="shared" si="1"/>
        <v> </v>
      </c>
    </row>
    <row r="238" spans="7:8">
      <c r="G238" s="31" t="str">
        <f t="shared" si="0"/>
        <v> </v>
      </c>
      <c r="H238" s="31" t="str">
        <f t="shared" si="1"/>
        <v> </v>
      </c>
    </row>
    <row r="239" spans="7:8">
      <c r="G239" s="31" t="str">
        <f t="shared" si="0"/>
        <v> </v>
      </c>
      <c r="H239" s="31" t="str">
        <f t="shared" si="1"/>
        <v> </v>
      </c>
    </row>
    <row r="240" spans="7:8">
      <c r="G240" s="31" t="str">
        <f t="shared" si="0"/>
        <v> </v>
      </c>
      <c r="H240" s="31" t="str">
        <f t="shared" si="1"/>
        <v> </v>
      </c>
    </row>
    <row r="241" spans="7:8">
      <c r="G241" s="31" t="str">
        <f t="shared" si="0"/>
        <v> </v>
      </c>
      <c r="H241" s="31" t="str">
        <f t="shared" si="1"/>
        <v> </v>
      </c>
    </row>
    <row r="242" spans="7:8">
      <c r="G242" s="31" t="str">
        <f t="shared" si="0"/>
        <v> </v>
      </c>
      <c r="H242" s="31" t="str">
        <f t="shared" si="1"/>
        <v> </v>
      </c>
    </row>
    <row r="243" spans="7:8">
      <c r="G243" s="31" t="str">
        <f t="shared" si="0"/>
        <v> </v>
      </c>
      <c r="H243" s="31" t="str">
        <f t="shared" si="1"/>
        <v> </v>
      </c>
    </row>
    <row r="244" spans="7:8">
      <c r="G244" s="31" t="str">
        <f t="shared" si="0"/>
        <v> </v>
      </c>
      <c r="H244" s="31" t="str">
        <f t="shared" si="1"/>
        <v> </v>
      </c>
    </row>
    <row r="245" spans="7:8">
      <c r="G245" s="31" t="str">
        <f t="shared" si="0"/>
        <v> </v>
      </c>
      <c r="H245" s="31" t="str">
        <f t="shared" si="1"/>
        <v> </v>
      </c>
    </row>
    <row r="246" spans="7:8">
      <c r="G246" s="31" t="str">
        <f t="shared" si="0"/>
        <v> </v>
      </c>
      <c r="H246" s="31" t="str">
        <f t="shared" si="1"/>
        <v> </v>
      </c>
    </row>
    <row r="247" spans="7:8">
      <c r="G247" s="31" t="str">
        <f t="shared" si="0"/>
        <v> </v>
      </c>
      <c r="H247" s="31" t="str">
        <f t="shared" si="1"/>
        <v> </v>
      </c>
    </row>
    <row r="248" spans="7:8">
      <c r="G248" s="31" t="str">
        <f t="shared" si="0"/>
        <v> </v>
      </c>
      <c r="H248" s="31" t="str">
        <f t="shared" si="1"/>
        <v> </v>
      </c>
    </row>
    <row r="249" spans="7:8">
      <c r="G249" s="31" t="str">
        <f t="shared" si="0"/>
        <v> </v>
      </c>
      <c r="H249" s="31" t="str">
        <f t="shared" si="1"/>
        <v> </v>
      </c>
    </row>
    <row r="250" spans="7:8">
      <c r="G250" s="31" t="str">
        <f t="shared" si="0"/>
        <v> </v>
      </c>
      <c r="H250" s="31" t="str">
        <f t="shared" si="1"/>
        <v> </v>
      </c>
    </row>
    <row r="251" spans="7:8">
      <c r="G251" s="31" t="str">
        <f t="shared" si="0"/>
        <v> </v>
      </c>
      <c r="H251" s="31" t="str">
        <f t="shared" si="1"/>
        <v> </v>
      </c>
    </row>
    <row r="252" spans="7:8">
      <c r="G252" s="31" t="str">
        <f t="shared" si="0"/>
        <v> </v>
      </c>
      <c r="H252" s="31" t="str">
        <f t="shared" si="1"/>
        <v> </v>
      </c>
    </row>
    <row r="253" spans="7:8">
      <c r="G253" s="31" t="str">
        <f t="shared" si="0"/>
        <v> </v>
      </c>
      <c r="H253" s="31" t="str">
        <f t="shared" si="1"/>
        <v> </v>
      </c>
    </row>
    <row r="254" spans="7:8">
      <c r="G254" s="31" t="str">
        <f t="shared" si="0"/>
        <v> </v>
      </c>
      <c r="H254" s="31" t="str">
        <f t="shared" si="1"/>
        <v> </v>
      </c>
    </row>
    <row r="255" spans="7:8">
      <c r="G255" s="31" t="str">
        <f t="shared" si="0"/>
        <v> </v>
      </c>
      <c r="H255" s="31" t="str">
        <f t="shared" si="1"/>
        <v> </v>
      </c>
    </row>
    <row r="256" spans="7:8">
      <c r="G256" s="31" t="str">
        <f t="shared" si="0"/>
        <v> </v>
      </c>
      <c r="H256" s="31" t="str">
        <f t="shared" si="1"/>
        <v> </v>
      </c>
    </row>
    <row r="257" spans="7:8">
      <c r="G257" s="31" t="str">
        <f t="shared" ref="G257:G511" si="2">IFERROR(IF($D257&gt;0,IF($D257=$G$1,$F257," ")," ")," ")</f>
        <v> </v>
      </c>
      <c r="H257" s="31" t="str">
        <f t="shared" ref="H257:H511" si="3">IFERROR(IF($D257&gt;0,IF($D257=$H$1,$F257," ")," ")," ")</f>
        <v> </v>
      </c>
    </row>
    <row r="258" spans="7:8">
      <c r="G258" s="31" t="str">
        <f t="shared" si="2"/>
        <v> </v>
      </c>
      <c r="H258" s="31" t="str">
        <f t="shared" si="3"/>
        <v> </v>
      </c>
    </row>
    <row r="259" spans="7:8">
      <c r="G259" s="31" t="str">
        <f t="shared" si="2"/>
        <v> </v>
      </c>
      <c r="H259" s="31" t="str">
        <f t="shared" si="3"/>
        <v> </v>
      </c>
    </row>
    <row r="260" spans="7:8">
      <c r="G260" s="31" t="str">
        <f t="shared" si="2"/>
        <v> </v>
      </c>
      <c r="H260" s="31" t="str">
        <f t="shared" si="3"/>
        <v> </v>
      </c>
    </row>
    <row r="261" spans="7:8">
      <c r="G261" s="31" t="str">
        <f t="shared" si="2"/>
        <v> </v>
      </c>
      <c r="H261" s="31" t="str">
        <f t="shared" si="3"/>
        <v> </v>
      </c>
    </row>
    <row r="262" spans="7:8">
      <c r="G262" s="31" t="str">
        <f t="shared" si="2"/>
        <v> </v>
      </c>
      <c r="H262" s="31" t="str">
        <f t="shared" si="3"/>
        <v> </v>
      </c>
    </row>
    <row r="263" spans="7:8">
      <c r="G263" s="31" t="str">
        <f t="shared" si="2"/>
        <v> </v>
      </c>
      <c r="H263" s="31" t="str">
        <f t="shared" si="3"/>
        <v> </v>
      </c>
    </row>
    <row r="264" spans="7:8">
      <c r="G264" s="31" t="str">
        <f t="shared" si="2"/>
        <v> </v>
      </c>
      <c r="H264" s="31" t="str">
        <f t="shared" si="3"/>
        <v> </v>
      </c>
    </row>
    <row r="265" spans="7:8">
      <c r="G265" s="31" t="str">
        <f t="shared" si="2"/>
        <v> </v>
      </c>
      <c r="H265" s="31" t="str">
        <f t="shared" si="3"/>
        <v> </v>
      </c>
    </row>
    <row r="266" spans="7:8">
      <c r="G266" s="31" t="str">
        <f t="shared" si="2"/>
        <v> </v>
      </c>
      <c r="H266" s="31" t="str">
        <f t="shared" si="3"/>
        <v> </v>
      </c>
    </row>
    <row r="267" spans="7:8">
      <c r="G267" s="31" t="str">
        <f t="shared" si="2"/>
        <v> </v>
      </c>
      <c r="H267" s="31" t="str">
        <f t="shared" si="3"/>
        <v> </v>
      </c>
    </row>
    <row r="268" spans="7:8">
      <c r="G268" s="31" t="str">
        <f t="shared" si="2"/>
        <v> </v>
      </c>
      <c r="H268" s="31" t="str">
        <f t="shared" si="3"/>
        <v> </v>
      </c>
    </row>
    <row r="269" spans="7:8">
      <c r="G269" s="31" t="str">
        <f t="shared" si="2"/>
        <v> </v>
      </c>
      <c r="H269" s="31" t="str">
        <f t="shared" si="3"/>
        <v> </v>
      </c>
    </row>
    <row r="270" spans="7:8">
      <c r="G270" s="31" t="str">
        <f t="shared" si="2"/>
        <v> </v>
      </c>
      <c r="H270" s="31" t="str">
        <f t="shared" si="3"/>
        <v> </v>
      </c>
    </row>
    <row r="271" spans="7:8">
      <c r="G271" s="31" t="str">
        <f t="shared" si="2"/>
        <v> </v>
      </c>
      <c r="H271" s="31" t="str">
        <f t="shared" si="3"/>
        <v> </v>
      </c>
    </row>
    <row r="272" spans="7:8">
      <c r="G272" s="31" t="str">
        <f t="shared" si="2"/>
        <v> </v>
      </c>
      <c r="H272" s="31" t="str">
        <f t="shared" si="3"/>
        <v> </v>
      </c>
    </row>
    <row r="273" spans="7:8">
      <c r="G273" s="31" t="str">
        <f t="shared" si="2"/>
        <v> </v>
      </c>
      <c r="H273" s="31" t="str">
        <f t="shared" si="3"/>
        <v> </v>
      </c>
    </row>
    <row r="274" spans="7:8">
      <c r="G274" s="31" t="str">
        <f t="shared" si="2"/>
        <v> </v>
      </c>
      <c r="H274" s="31" t="str">
        <f t="shared" si="3"/>
        <v> </v>
      </c>
    </row>
    <row r="275" spans="7:8">
      <c r="G275" s="31" t="str">
        <f t="shared" si="2"/>
        <v> </v>
      </c>
      <c r="H275" s="31" t="str">
        <f t="shared" si="3"/>
        <v> </v>
      </c>
    </row>
    <row r="276" spans="7:8">
      <c r="G276" s="31" t="str">
        <f t="shared" si="2"/>
        <v> </v>
      </c>
      <c r="H276" s="31" t="str">
        <f t="shared" si="3"/>
        <v> </v>
      </c>
    </row>
    <row r="277" spans="7:8">
      <c r="G277" s="31" t="str">
        <f t="shared" si="2"/>
        <v> </v>
      </c>
      <c r="H277" s="31" t="str">
        <f t="shared" si="3"/>
        <v> </v>
      </c>
    </row>
    <row r="278" spans="7:8">
      <c r="G278" s="31" t="str">
        <f t="shared" si="2"/>
        <v> </v>
      </c>
      <c r="H278" s="31" t="str">
        <f t="shared" si="3"/>
        <v> </v>
      </c>
    </row>
    <row r="279" spans="7:8">
      <c r="G279" s="31" t="str">
        <f t="shared" si="2"/>
        <v> </v>
      </c>
      <c r="H279" s="31" t="str">
        <f t="shared" si="3"/>
        <v> </v>
      </c>
    </row>
    <row r="280" spans="7:8">
      <c r="G280" s="31" t="str">
        <f t="shared" si="2"/>
        <v> </v>
      </c>
      <c r="H280" s="31" t="str">
        <f t="shared" si="3"/>
        <v> </v>
      </c>
    </row>
    <row r="281" spans="7:8">
      <c r="G281" s="31" t="str">
        <f t="shared" si="2"/>
        <v> </v>
      </c>
      <c r="H281" s="31" t="str">
        <f t="shared" si="3"/>
        <v> </v>
      </c>
    </row>
    <row r="282" spans="7:8">
      <c r="G282" s="31" t="str">
        <f t="shared" si="2"/>
        <v> </v>
      </c>
      <c r="H282" s="31" t="str">
        <f t="shared" si="3"/>
        <v> </v>
      </c>
    </row>
    <row r="283" spans="7:8">
      <c r="G283" s="31" t="str">
        <f t="shared" si="2"/>
        <v> </v>
      </c>
      <c r="H283" s="31" t="str">
        <f t="shared" si="3"/>
        <v> </v>
      </c>
    </row>
    <row r="284" spans="7:8">
      <c r="G284" s="31" t="str">
        <f t="shared" si="2"/>
        <v> </v>
      </c>
      <c r="H284" s="31" t="str">
        <f t="shared" si="3"/>
        <v> </v>
      </c>
    </row>
    <row r="285" spans="7:8">
      <c r="G285" s="31" t="str">
        <f t="shared" si="2"/>
        <v> </v>
      </c>
      <c r="H285" s="31" t="str">
        <f t="shared" si="3"/>
        <v> </v>
      </c>
    </row>
    <row r="286" spans="7:8">
      <c r="G286" s="31" t="str">
        <f t="shared" si="2"/>
        <v> </v>
      </c>
      <c r="H286" s="31" t="str">
        <f t="shared" si="3"/>
        <v> </v>
      </c>
    </row>
    <row r="287" spans="7:8">
      <c r="G287" s="31" t="str">
        <f t="shared" si="2"/>
        <v> </v>
      </c>
      <c r="H287" s="31" t="str">
        <f t="shared" si="3"/>
        <v> </v>
      </c>
    </row>
    <row r="288" spans="7:8">
      <c r="G288" s="31" t="str">
        <f t="shared" si="2"/>
        <v> </v>
      </c>
      <c r="H288" s="31" t="str">
        <f t="shared" si="3"/>
        <v> </v>
      </c>
    </row>
    <row r="289" spans="7:8">
      <c r="G289" s="31" t="str">
        <f t="shared" si="2"/>
        <v> </v>
      </c>
      <c r="H289" s="31" t="str">
        <f t="shared" si="3"/>
        <v> </v>
      </c>
    </row>
    <row r="290" spans="7:8">
      <c r="G290" s="31" t="str">
        <f t="shared" si="2"/>
        <v> </v>
      </c>
      <c r="H290" s="31" t="str">
        <f t="shared" si="3"/>
        <v> </v>
      </c>
    </row>
    <row r="291" spans="7:8">
      <c r="G291" s="31" t="str">
        <f t="shared" si="2"/>
        <v> </v>
      </c>
      <c r="H291" s="31" t="str">
        <f t="shared" si="3"/>
        <v> </v>
      </c>
    </row>
    <row r="292" spans="7:8">
      <c r="G292" s="31" t="str">
        <f t="shared" si="2"/>
        <v> </v>
      </c>
      <c r="H292" s="31" t="str">
        <f t="shared" si="3"/>
        <v> </v>
      </c>
    </row>
    <row r="293" spans="7:8">
      <c r="G293" s="31" t="str">
        <f t="shared" si="2"/>
        <v> </v>
      </c>
      <c r="H293" s="31" t="str">
        <f t="shared" si="3"/>
        <v> </v>
      </c>
    </row>
    <row r="294" spans="7:8">
      <c r="G294" s="31" t="str">
        <f t="shared" si="2"/>
        <v> </v>
      </c>
      <c r="H294" s="31" t="str">
        <f t="shared" si="3"/>
        <v> </v>
      </c>
    </row>
    <row r="295" spans="7:8">
      <c r="G295" s="31" t="str">
        <f t="shared" si="2"/>
        <v> </v>
      </c>
      <c r="H295" s="31" t="str">
        <f t="shared" si="3"/>
        <v> </v>
      </c>
    </row>
    <row r="296" spans="7:8">
      <c r="G296" s="31" t="str">
        <f t="shared" si="2"/>
        <v> </v>
      </c>
      <c r="H296" s="31" t="str">
        <f t="shared" si="3"/>
        <v> </v>
      </c>
    </row>
    <row r="297" spans="7:8">
      <c r="G297" s="31" t="str">
        <f t="shared" si="2"/>
        <v> </v>
      </c>
      <c r="H297" s="31" t="str">
        <f t="shared" si="3"/>
        <v> </v>
      </c>
    </row>
    <row r="298" spans="7:8">
      <c r="G298" s="31" t="str">
        <f t="shared" si="2"/>
        <v> </v>
      </c>
      <c r="H298" s="31" t="str">
        <f t="shared" si="3"/>
        <v> </v>
      </c>
    </row>
    <row r="299" spans="7:8">
      <c r="G299" s="31" t="str">
        <f t="shared" si="2"/>
        <v> </v>
      </c>
      <c r="H299" s="31" t="str">
        <f t="shared" si="3"/>
        <v> </v>
      </c>
    </row>
    <row r="300" spans="7:8">
      <c r="G300" s="31" t="str">
        <f t="shared" si="2"/>
        <v> </v>
      </c>
      <c r="H300" s="31" t="str">
        <f t="shared" si="3"/>
        <v> </v>
      </c>
    </row>
    <row r="301" spans="7:8">
      <c r="G301" s="31" t="str">
        <f t="shared" si="2"/>
        <v> </v>
      </c>
      <c r="H301" s="31" t="str">
        <f t="shared" si="3"/>
        <v> </v>
      </c>
    </row>
    <row r="302" spans="7:8">
      <c r="G302" s="31" t="str">
        <f t="shared" si="2"/>
        <v> </v>
      </c>
      <c r="H302" s="31" t="str">
        <f t="shared" si="3"/>
        <v> </v>
      </c>
    </row>
    <row r="303" spans="7:8">
      <c r="G303" s="31" t="str">
        <f t="shared" si="2"/>
        <v> </v>
      </c>
      <c r="H303" s="31" t="str">
        <f t="shared" si="3"/>
        <v> </v>
      </c>
    </row>
    <row r="304" spans="7:8">
      <c r="G304" s="31" t="str">
        <f t="shared" si="2"/>
        <v> </v>
      </c>
      <c r="H304" s="31" t="str">
        <f t="shared" si="3"/>
        <v> </v>
      </c>
    </row>
    <row r="305" spans="7:8">
      <c r="G305" s="31" t="str">
        <f t="shared" si="2"/>
        <v> </v>
      </c>
      <c r="H305" s="31" t="str">
        <f t="shared" si="3"/>
        <v> </v>
      </c>
    </row>
    <row r="306" spans="7:8">
      <c r="G306" s="31" t="str">
        <f t="shared" si="2"/>
        <v> </v>
      </c>
      <c r="H306" s="31" t="str">
        <f t="shared" si="3"/>
        <v> </v>
      </c>
    </row>
    <row r="307" spans="7:8">
      <c r="G307" s="31" t="str">
        <f t="shared" si="2"/>
        <v> </v>
      </c>
      <c r="H307" s="31" t="str">
        <f t="shared" si="3"/>
        <v> </v>
      </c>
    </row>
    <row r="308" spans="7:8">
      <c r="G308" s="31" t="str">
        <f t="shared" si="2"/>
        <v> </v>
      </c>
      <c r="H308" s="31" t="str">
        <f t="shared" si="3"/>
        <v> </v>
      </c>
    </row>
    <row r="309" spans="7:8">
      <c r="G309" s="31" t="str">
        <f t="shared" si="2"/>
        <v> </v>
      </c>
      <c r="H309" s="31" t="str">
        <f t="shared" si="3"/>
        <v> </v>
      </c>
    </row>
    <row r="310" spans="7:8">
      <c r="G310" s="31" t="str">
        <f t="shared" si="2"/>
        <v> </v>
      </c>
      <c r="H310" s="31" t="str">
        <f t="shared" si="3"/>
        <v> </v>
      </c>
    </row>
    <row r="311" spans="7:8">
      <c r="G311" s="31" t="str">
        <f t="shared" si="2"/>
        <v> </v>
      </c>
      <c r="H311" s="31" t="str">
        <f t="shared" si="3"/>
        <v> </v>
      </c>
    </row>
    <row r="312" spans="7:8">
      <c r="G312" s="31" t="str">
        <f t="shared" si="2"/>
        <v> </v>
      </c>
      <c r="H312" s="31" t="str">
        <f t="shared" si="3"/>
        <v> </v>
      </c>
    </row>
    <row r="313" spans="7:8">
      <c r="G313" s="31" t="str">
        <f t="shared" si="2"/>
        <v> </v>
      </c>
      <c r="H313" s="31" t="str">
        <f t="shared" si="3"/>
        <v> </v>
      </c>
    </row>
    <row r="314" spans="7:8">
      <c r="G314" s="31" t="str">
        <f t="shared" si="2"/>
        <v> </v>
      </c>
      <c r="H314" s="31" t="str">
        <f t="shared" si="3"/>
        <v> </v>
      </c>
    </row>
    <row r="315" spans="7:8">
      <c r="G315" s="31" t="str">
        <f t="shared" si="2"/>
        <v> </v>
      </c>
      <c r="H315" s="31" t="str">
        <f t="shared" si="3"/>
        <v> </v>
      </c>
    </row>
    <row r="316" spans="7:8">
      <c r="G316" s="31" t="str">
        <f t="shared" si="2"/>
        <v> </v>
      </c>
      <c r="H316" s="31" t="str">
        <f t="shared" si="3"/>
        <v> </v>
      </c>
    </row>
    <row r="317" spans="7:8">
      <c r="G317" s="31" t="str">
        <f t="shared" si="2"/>
        <v> </v>
      </c>
      <c r="H317" s="31" t="str">
        <f t="shared" si="3"/>
        <v> </v>
      </c>
    </row>
    <row r="318" spans="7:8">
      <c r="G318" s="31" t="str">
        <f t="shared" si="2"/>
        <v> </v>
      </c>
      <c r="H318" s="31" t="str">
        <f t="shared" si="3"/>
        <v> </v>
      </c>
    </row>
    <row r="319" spans="7:8">
      <c r="G319" s="31" t="str">
        <f t="shared" si="2"/>
        <v> </v>
      </c>
      <c r="H319" s="31" t="str">
        <f t="shared" si="3"/>
        <v> </v>
      </c>
    </row>
    <row r="320" spans="7:8">
      <c r="G320" s="31" t="str">
        <f t="shared" si="2"/>
        <v> </v>
      </c>
      <c r="H320" s="31" t="str">
        <f t="shared" si="3"/>
        <v> </v>
      </c>
    </row>
    <row r="321" spans="7:8">
      <c r="G321" s="31" t="str">
        <f t="shared" si="2"/>
        <v> </v>
      </c>
      <c r="H321" s="31" t="str">
        <f t="shared" si="3"/>
        <v> </v>
      </c>
    </row>
    <row r="322" spans="7:8">
      <c r="G322" s="31" t="str">
        <f t="shared" si="2"/>
        <v> </v>
      </c>
      <c r="H322" s="31" t="str">
        <f t="shared" si="3"/>
        <v> </v>
      </c>
    </row>
    <row r="323" spans="7:8">
      <c r="G323" s="31" t="str">
        <f t="shared" si="2"/>
        <v> </v>
      </c>
      <c r="H323" s="31" t="str">
        <f t="shared" si="3"/>
        <v> </v>
      </c>
    </row>
    <row r="324" spans="7:8">
      <c r="G324" s="31" t="str">
        <f t="shared" si="2"/>
        <v> </v>
      </c>
      <c r="H324" s="31" t="str">
        <f t="shared" si="3"/>
        <v> </v>
      </c>
    </row>
    <row r="325" spans="7:8">
      <c r="G325" s="31" t="str">
        <f t="shared" si="2"/>
        <v> </v>
      </c>
      <c r="H325" s="31" t="str">
        <f t="shared" si="3"/>
        <v> </v>
      </c>
    </row>
    <row r="326" spans="7:8">
      <c r="G326" s="31" t="str">
        <f t="shared" si="2"/>
        <v> </v>
      </c>
      <c r="H326" s="31" t="str">
        <f t="shared" si="3"/>
        <v> </v>
      </c>
    </row>
    <row r="327" spans="7:8">
      <c r="G327" s="31" t="str">
        <f t="shared" si="2"/>
        <v> </v>
      </c>
      <c r="H327" s="31" t="str">
        <f t="shared" si="3"/>
        <v> </v>
      </c>
    </row>
    <row r="328" spans="7:8">
      <c r="G328" s="31" t="str">
        <f t="shared" si="2"/>
        <v> </v>
      </c>
      <c r="H328" s="31" t="str">
        <f t="shared" si="3"/>
        <v> </v>
      </c>
    </row>
    <row r="329" spans="7:8">
      <c r="G329" s="31" t="str">
        <f t="shared" si="2"/>
        <v> </v>
      </c>
      <c r="H329" s="31" t="str">
        <f t="shared" si="3"/>
        <v> </v>
      </c>
    </row>
    <row r="330" spans="7:8">
      <c r="G330" s="31" t="str">
        <f t="shared" si="2"/>
        <v> </v>
      </c>
      <c r="H330" s="31" t="str">
        <f t="shared" si="3"/>
        <v> </v>
      </c>
    </row>
    <row r="331" spans="7:8">
      <c r="G331" s="31" t="str">
        <f t="shared" si="2"/>
        <v> </v>
      </c>
      <c r="H331" s="31" t="str">
        <f t="shared" si="3"/>
        <v> </v>
      </c>
    </row>
    <row r="332" spans="7:8">
      <c r="G332" s="31" t="str">
        <f t="shared" si="2"/>
        <v> </v>
      </c>
      <c r="H332" s="31" t="str">
        <f t="shared" si="3"/>
        <v> </v>
      </c>
    </row>
    <row r="333" spans="7:8">
      <c r="G333" s="31" t="str">
        <f t="shared" si="2"/>
        <v> </v>
      </c>
      <c r="H333" s="31" t="str">
        <f t="shared" si="3"/>
        <v> </v>
      </c>
    </row>
    <row r="334" spans="7:8">
      <c r="G334" s="31" t="str">
        <f t="shared" si="2"/>
        <v> </v>
      </c>
      <c r="H334" s="31" t="str">
        <f t="shared" si="3"/>
        <v> </v>
      </c>
    </row>
    <row r="335" spans="7:8">
      <c r="G335" s="31" t="str">
        <f t="shared" si="2"/>
        <v> </v>
      </c>
      <c r="H335" s="31" t="str">
        <f t="shared" si="3"/>
        <v> </v>
      </c>
    </row>
    <row r="336" spans="7:8">
      <c r="G336" s="31" t="str">
        <f t="shared" si="2"/>
        <v> </v>
      </c>
      <c r="H336" s="31" t="str">
        <f t="shared" si="3"/>
        <v> </v>
      </c>
    </row>
    <row r="337" spans="7:8">
      <c r="G337" s="31" t="str">
        <f t="shared" si="2"/>
        <v> </v>
      </c>
      <c r="H337" s="31" t="str">
        <f t="shared" si="3"/>
        <v> </v>
      </c>
    </row>
    <row r="338" spans="7:8">
      <c r="G338" s="31" t="str">
        <f t="shared" si="2"/>
        <v> </v>
      </c>
      <c r="H338" s="31" t="str">
        <f t="shared" si="3"/>
        <v> </v>
      </c>
    </row>
    <row r="339" spans="7:8">
      <c r="G339" s="31" t="str">
        <f t="shared" si="2"/>
        <v> </v>
      </c>
      <c r="H339" s="31" t="str">
        <f t="shared" si="3"/>
        <v> </v>
      </c>
    </row>
    <row r="340" spans="7:8">
      <c r="G340" s="31" t="str">
        <f t="shared" si="2"/>
        <v> </v>
      </c>
      <c r="H340" s="31" t="str">
        <f t="shared" si="3"/>
        <v> </v>
      </c>
    </row>
    <row r="341" spans="7:8">
      <c r="G341" s="31" t="str">
        <f t="shared" si="2"/>
        <v> </v>
      </c>
      <c r="H341" s="31" t="str">
        <f t="shared" si="3"/>
        <v> </v>
      </c>
    </row>
    <row r="342" spans="7:8">
      <c r="G342" s="31" t="str">
        <f t="shared" si="2"/>
        <v> </v>
      </c>
      <c r="H342" s="31" t="str">
        <f t="shared" si="3"/>
        <v> </v>
      </c>
    </row>
    <row r="343" spans="7:8">
      <c r="G343" s="31" t="str">
        <f t="shared" si="2"/>
        <v> </v>
      </c>
      <c r="H343" s="31" t="str">
        <f t="shared" si="3"/>
        <v> </v>
      </c>
    </row>
    <row r="344" spans="7:8">
      <c r="G344" s="31" t="str">
        <f t="shared" si="2"/>
        <v> </v>
      </c>
      <c r="H344" s="31" t="str">
        <f t="shared" si="3"/>
        <v> </v>
      </c>
    </row>
    <row r="345" spans="7:8">
      <c r="G345" s="31" t="str">
        <f t="shared" si="2"/>
        <v> </v>
      </c>
      <c r="H345" s="31" t="str">
        <f t="shared" si="3"/>
        <v> </v>
      </c>
    </row>
    <row r="346" spans="7:8">
      <c r="G346" s="31" t="str">
        <f t="shared" si="2"/>
        <v> </v>
      </c>
      <c r="H346" s="31" t="str">
        <f t="shared" si="3"/>
        <v> </v>
      </c>
    </row>
    <row r="347" spans="7:8">
      <c r="G347" s="31" t="str">
        <f t="shared" si="2"/>
        <v> </v>
      </c>
      <c r="H347" s="31" t="str">
        <f t="shared" si="3"/>
        <v> </v>
      </c>
    </row>
    <row r="348" spans="7:8">
      <c r="G348" s="31" t="str">
        <f t="shared" si="2"/>
        <v> </v>
      </c>
      <c r="H348" s="31" t="str">
        <f t="shared" si="3"/>
        <v> </v>
      </c>
    </row>
    <row r="349" spans="7:8">
      <c r="G349" s="31" t="str">
        <f t="shared" si="2"/>
        <v> </v>
      </c>
      <c r="H349" s="31" t="str">
        <f t="shared" si="3"/>
        <v> </v>
      </c>
    </row>
    <row r="350" spans="7:8">
      <c r="G350" s="31" t="str">
        <f t="shared" si="2"/>
        <v> </v>
      </c>
      <c r="H350" s="31" t="str">
        <f t="shared" si="3"/>
        <v> </v>
      </c>
    </row>
    <row r="351" spans="7:8">
      <c r="G351" s="31" t="str">
        <f t="shared" si="2"/>
        <v> </v>
      </c>
      <c r="H351" s="31" t="str">
        <f t="shared" si="3"/>
        <v> </v>
      </c>
    </row>
    <row r="352" spans="7:8">
      <c r="G352" s="31" t="str">
        <f t="shared" si="2"/>
        <v> </v>
      </c>
      <c r="H352" s="31" t="str">
        <f t="shared" si="3"/>
        <v> </v>
      </c>
    </row>
    <row r="353" spans="7:8">
      <c r="G353" s="31" t="str">
        <f t="shared" si="2"/>
        <v> </v>
      </c>
      <c r="H353" s="31" t="str">
        <f t="shared" si="3"/>
        <v> </v>
      </c>
    </row>
    <row r="354" spans="7:8">
      <c r="G354" s="31" t="str">
        <f t="shared" si="2"/>
        <v> </v>
      </c>
      <c r="H354" s="31" t="str">
        <f t="shared" si="3"/>
        <v> </v>
      </c>
    </row>
    <row r="355" spans="7:8">
      <c r="G355" s="31" t="str">
        <f t="shared" si="2"/>
        <v> </v>
      </c>
      <c r="H355" s="31" t="str">
        <f t="shared" si="3"/>
        <v> </v>
      </c>
    </row>
    <row r="356" spans="7:8">
      <c r="G356" s="31" t="str">
        <f t="shared" si="2"/>
        <v> </v>
      </c>
      <c r="H356" s="31" t="str">
        <f t="shared" si="3"/>
        <v> </v>
      </c>
    </row>
    <row r="357" spans="7:8">
      <c r="G357" s="31" t="str">
        <f t="shared" si="2"/>
        <v> </v>
      </c>
      <c r="H357" s="31" t="str">
        <f t="shared" si="3"/>
        <v> </v>
      </c>
    </row>
    <row r="358" spans="7:8">
      <c r="G358" s="31" t="str">
        <f t="shared" si="2"/>
        <v> </v>
      </c>
      <c r="H358" s="31" t="str">
        <f t="shared" si="3"/>
        <v> </v>
      </c>
    </row>
    <row r="359" spans="7:8">
      <c r="G359" s="31" t="str">
        <f t="shared" si="2"/>
        <v> </v>
      </c>
      <c r="H359" s="31" t="str">
        <f t="shared" si="3"/>
        <v> </v>
      </c>
    </row>
    <row r="360" spans="7:8">
      <c r="G360" s="31" t="str">
        <f t="shared" si="2"/>
        <v> </v>
      </c>
      <c r="H360" s="31" t="str">
        <f t="shared" si="3"/>
        <v> </v>
      </c>
    </row>
    <row r="361" spans="7:8">
      <c r="G361" s="31" t="str">
        <f t="shared" si="2"/>
        <v> </v>
      </c>
      <c r="H361" s="31" t="str">
        <f t="shared" si="3"/>
        <v> </v>
      </c>
    </row>
    <row r="362" spans="7:8">
      <c r="G362" s="31" t="str">
        <f t="shared" si="2"/>
        <v> </v>
      </c>
      <c r="H362" s="31" t="str">
        <f t="shared" si="3"/>
        <v> </v>
      </c>
    </row>
    <row r="363" spans="7:8">
      <c r="G363" s="31" t="str">
        <f t="shared" si="2"/>
        <v> </v>
      </c>
      <c r="H363" s="31" t="str">
        <f t="shared" si="3"/>
        <v> </v>
      </c>
    </row>
    <row r="364" spans="7:8">
      <c r="G364" s="31" t="str">
        <f t="shared" si="2"/>
        <v> </v>
      </c>
      <c r="H364" s="31" t="str">
        <f t="shared" si="3"/>
        <v> </v>
      </c>
    </row>
    <row r="365" spans="7:8">
      <c r="G365" s="31" t="str">
        <f t="shared" si="2"/>
        <v> </v>
      </c>
      <c r="H365" s="31" t="str">
        <f t="shared" si="3"/>
        <v> </v>
      </c>
    </row>
    <row r="366" spans="7:8">
      <c r="G366" s="31" t="str">
        <f t="shared" si="2"/>
        <v> </v>
      </c>
      <c r="H366" s="31" t="str">
        <f t="shared" si="3"/>
        <v> </v>
      </c>
    </row>
    <row r="367" spans="7:8">
      <c r="G367" s="31" t="str">
        <f t="shared" si="2"/>
        <v> </v>
      </c>
      <c r="H367" s="31" t="str">
        <f t="shared" si="3"/>
        <v> </v>
      </c>
    </row>
    <row r="368" spans="7:8">
      <c r="G368" s="31" t="str">
        <f t="shared" si="2"/>
        <v> </v>
      </c>
      <c r="H368" s="31" t="str">
        <f t="shared" si="3"/>
        <v> </v>
      </c>
    </row>
    <row r="369" spans="7:8">
      <c r="G369" s="31" t="str">
        <f t="shared" si="2"/>
        <v> </v>
      </c>
      <c r="H369" s="31" t="str">
        <f t="shared" si="3"/>
        <v> </v>
      </c>
    </row>
    <row r="370" spans="7:8">
      <c r="G370" s="31" t="str">
        <f t="shared" si="2"/>
        <v> </v>
      </c>
      <c r="H370" s="31" t="str">
        <f t="shared" si="3"/>
        <v> </v>
      </c>
    </row>
    <row r="371" spans="7:8">
      <c r="G371" s="31" t="str">
        <f t="shared" si="2"/>
        <v> </v>
      </c>
      <c r="H371" s="31" t="str">
        <f t="shared" si="3"/>
        <v> </v>
      </c>
    </row>
    <row r="372" spans="7:8">
      <c r="G372" s="31" t="str">
        <f t="shared" si="2"/>
        <v> </v>
      </c>
      <c r="H372" s="31" t="str">
        <f t="shared" si="3"/>
        <v> </v>
      </c>
    </row>
    <row r="373" spans="7:8">
      <c r="G373" s="31" t="str">
        <f t="shared" si="2"/>
        <v> </v>
      </c>
      <c r="H373" s="31" t="str">
        <f t="shared" si="3"/>
        <v> </v>
      </c>
    </row>
    <row r="374" spans="7:8">
      <c r="G374" s="31" t="str">
        <f t="shared" si="2"/>
        <v> </v>
      </c>
      <c r="H374" s="31" t="str">
        <f t="shared" si="3"/>
        <v> </v>
      </c>
    </row>
    <row r="375" spans="7:8">
      <c r="G375" s="31" t="str">
        <f t="shared" si="2"/>
        <v> </v>
      </c>
      <c r="H375" s="31" t="str">
        <f t="shared" si="3"/>
        <v> </v>
      </c>
    </row>
    <row r="376" spans="7:8">
      <c r="G376" s="31" t="str">
        <f t="shared" si="2"/>
        <v> </v>
      </c>
      <c r="H376" s="31" t="str">
        <f t="shared" si="3"/>
        <v> </v>
      </c>
    </row>
    <row r="377" spans="7:8">
      <c r="G377" s="31" t="str">
        <f t="shared" si="2"/>
        <v> </v>
      </c>
      <c r="H377" s="31" t="str">
        <f t="shared" si="3"/>
        <v> </v>
      </c>
    </row>
    <row r="378" spans="7:8">
      <c r="G378" s="31" t="str">
        <f t="shared" si="2"/>
        <v> </v>
      </c>
      <c r="H378" s="31" t="str">
        <f t="shared" si="3"/>
        <v> </v>
      </c>
    </row>
    <row r="379" spans="7:8">
      <c r="G379" s="31" t="str">
        <f t="shared" si="2"/>
        <v> </v>
      </c>
      <c r="H379" s="31" t="str">
        <f t="shared" si="3"/>
        <v> </v>
      </c>
    </row>
    <row r="380" spans="7:8">
      <c r="G380" s="31" t="str">
        <f t="shared" si="2"/>
        <v> </v>
      </c>
      <c r="H380" s="31" t="str">
        <f t="shared" si="3"/>
        <v> </v>
      </c>
    </row>
    <row r="381" spans="7:8">
      <c r="G381" s="31" t="str">
        <f t="shared" si="2"/>
        <v> </v>
      </c>
      <c r="H381" s="31" t="str">
        <f t="shared" si="3"/>
        <v> </v>
      </c>
    </row>
    <row r="382" spans="7:8">
      <c r="G382" s="31" t="str">
        <f t="shared" si="2"/>
        <v> </v>
      </c>
      <c r="H382" s="31" t="str">
        <f t="shared" si="3"/>
        <v> </v>
      </c>
    </row>
    <row r="383" spans="7:8">
      <c r="G383" s="31" t="str">
        <f t="shared" si="2"/>
        <v> </v>
      </c>
      <c r="H383" s="31" t="str">
        <f t="shared" si="3"/>
        <v> </v>
      </c>
    </row>
    <row r="384" spans="7:8">
      <c r="G384" s="31" t="str">
        <f t="shared" si="2"/>
        <v> </v>
      </c>
      <c r="H384" s="31" t="str">
        <f t="shared" si="3"/>
        <v> </v>
      </c>
    </row>
    <row r="385" spans="7:8">
      <c r="G385" s="31" t="str">
        <f t="shared" si="2"/>
        <v> </v>
      </c>
      <c r="H385" s="31" t="str">
        <f t="shared" si="3"/>
        <v> </v>
      </c>
    </row>
    <row r="386" spans="7:8">
      <c r="G386" s="31" t="str">
        <f t="shared" si="2"/>
        <v> </v>
      </c>
      <c r="H386" s="31" t="str">
        <f t="shared" si="3"/>
        <v> </v>
      </c>
    </row>
    <row r="387" spans="7:8">
      <c r="G387" s="31" t="str">
        <f t="shared" si="2"/>
        <v> </v>
      </c>
      <c r="H387" s="31" t="str">
        <f t="shared" si="3"/>
        <v> </v>
      </c>
    </row>
    <row r="388" spans="7:8">
      <c r="G388" s="31" t="str">
        <f t="shared" si="2"/>
        <v> </v>
      </c>
      <c r="H388" s="31" t="str">
        <f t="shared" si="3"/>
        <v> </v>
      </c>
    </row>
    <row r="389" spans="7:8">
      <c r="G389" s="31" t="str">
        <f t="shared" si="2"/>
        <v> </v>
      </c>
      <c r="H389" s="31" t="str">
        <f t="shared" si="3"/>
        <v> </v>
      </c>
    </row>
    <row r="390" spans="7:8">
      <c r="G390" s="31" t="str">
        <f t="shared" si="2"/>
        <v> </v>
      </c>
      <c r="H390" s="31" t="str">
        <f t="shared" si="3"/>
        <v> </v>
      </c>
    </row>
    <row r="391" spans="7:8">
      <c r="G391" s="31" t="str">
        <f t="shared" si="2"/>
        <v> </v>
      </c>
      <c r="H391" s="31" t="str">
        <f t="shared" si="3"/>
        <v> </v>
      </c>
    </row>
    <row r="392" spans="7:8">
      <c r="G392" s="31" t="str">
        <f t="shared" si="2"/>
        <v> </v>
      </c>
      <c r="H392" s="31" t="str">
        <f t="shared" si="3"/>
        <v> </v>
      </c>
    </row>
    <row r="393" spans="7:8">
      <c r="G393" s="31" t="str">
        <f t="shared" si="2"/>
        <v> </v>
      </c>
      <c r="H393" s="31" t="str">
        <f t="shared" si="3"/>
        <v> </v>
      </c>
    </row>
    <row r="394" spans="7:8">
      <c r="G394" s="31" t="str">
        <f t="shared" si="2"/>
        <v> </v>
      </c>
      <c r="H394" s="31" t="str">
        <f t="shared" si="3"/>
        <v> </v>
      </c>
    </row>
    <row r="395" spans="7:8">
      <c r="G395" s="31" t="str">
        <f t="shared" si="2"/>
        <v> </v>
      </c>
      <c r="H395" s="31" t="str">
        <f t="shared" si="3"/>
        <v> </v>
      </c>
    </row>
    <row r="396" spans="7:8">
      <c r="G396" s="31" t="str">
        <f t="shared" si="2"/>
        <v> </v>
      </c>
      <c r="H396" s="31" t="str">
        <f t="shared" si="3"/>
        <v> </v>
      </c>
    </row>
    <row r="397" spans="7:8">
      <c r="G397" s="31" t="str">
        <f t="shared" si="2"/>
        <v> </v>
      </c>
      <c r="H397" s="31" t="str">
        <f t="shared" si="3"/>
        <v> </v>
      </c>
    </row>
    <row r="398" spans="7:8">
      <c r="G398" s="31" t="str">
        <f t="shared" si="2"/>
        <v> </v>
      </c>
      <c r="H398" s="31" t="str">
        <f t="shared" si="3"/>
        <v> </v>
      </c>
    </row>
    <row r="399" spans="7:8">
      <c r="G399" s="31" t="str">
        <f t="shared" si="2"/>
        <v> </v>
      </c>
      <c r="H399" s="31" t="str">
        <f t="shared" si="3"/>
        <v> </v>
      </c>
    </row>
    <row r="400" spans="7:8">
      <c r="G400" s="31" t="str">
        <f t="shared" si="2"/>
        <v> </v>
      </c>
      <c r="H400" s="31" t="str">
        <f t="shared" si="3"/>
        <v> </v>
      </c>
    </row>
    <row r="401" spans="7:8">
      <c r="G401" s="31" t="str">
        <f t="shared" si="2"/>
        <v> </v>
      </c>
      <c r="H401" s="31" t="str">
        <f t="shared" si="3"/>
        <v> </v>
      </c>
    </row>
    <row r="402" spans="7:8">
      <c r="G402" s="31" t="str">
        <f t="shared" si="2"/>
        <v> </v>
      </c>
      <c r="H402" s="31" t="str">
        <f t="shared" si="3"/>
        <v> </v>
      </c>
    </row>
    <row r="403" spans="7:8">
      <c r="G403" s="31" t="str">
        <f t="shared" si="2"/>
        <v> </v>
      </c>
      <c r="H403" s="31" t="str">
        <f t="shared" si="3"/>
        <v> </v>
      </c>
    </row>
    <row r="404" spans="7:8">
      <c r="G404" s="31" t="str">
        <f t="shared" si="2"/>
        <v> </v>
      </c>
      <c r="H404" s="31" t="str">
        <f t="shared" si="3"/>
        <v> </v>
      </c>
    </row>
    <row r="405" spans="7:8">
      <c r="G405" s="31" t="str">
        <f t="shared" si="2"/>
        <v> </v>
      </c>
      <c r="H405" s="31" t="str">
        <f t="shared" si="3"/>
        <v> </v>
      </c>
    </row>
    <row r="406" spans="7:8">
      <c r="G406" s="31" t="str">
        <f t="shared" si="2"/>
        <v> </v>
      </c>
      <c r="H406" s="31" t="str">
        <f t="shared" si="3"/>
        <v> </v>
      </c>
    </row>
    <row r="407" spans="7:8">
      <c r="G407" s="31" t="str">
        <f t="shared" si="2"/>
        <v> </v>
      </c>
      <c r="H407" s="31" t="str">
        <f t="shared" si="3"/>
        <v> </v>
      </c>
    </row>
    <row r="408" spans="7:8">
      <c r="G408" s="31" t="str">
        <f t="shared" si="2"/>
        <v> </v>
      </c>
      <c r="H408" s="31" t="str">
        <f t="shared" si="3"/>
        <v> </v>
      </c>
    </row>
    <row r="409" spans="7:8">
      <c r="G409" s="31" t="str">
        <f t="shared" si="2"/>
        <v> </v>
      </c>
      <c r="H409" s="31" t="str">
        <f t="shared" si="3"/>
        <v> </v>
      </c>
    </row>
    <row r="410" spans="7:8">
      <c r="G410" s="31" t="str">
        <f t="shared" si="2"/>
        <v> </v>
      </c>
      <c r="H410" s="31" t="str">
        <f t="shared" si="3"/>
        <v> </v>
      </c>
    </row>
    <row r="411" spans="7:8">
      <c r="G411" s="31" t="str">
        <f t="shared" si="2"/>
        <v> </v>
      </c>
      <c r="H411" s="31" t="str">
        <f t="shared" si="3"/>
        <v> </v>
      </c>
    </row>
    <row r="412" spans="7:8">
      <c r="G412" s="31" t="str">
        <f t="shared" si="2"/>
        <v> </v>
      </c>
      <c r="H412" s="31" t="str">
        <f t="shared" si="3"/>
        <v> </v>
      </c>
    </row>
    <row r="413" spans="7:8">
      <c r="G413" s="31" t="str">
        <f t="shared" si="2"/>
        <v> </v>
      </c>
      <c r="H413" s="31" t="str">
        <f t="shared" si="3"/>
        <v> </v>
      </c>
    </row>
    <row r="414" spans="7:8">
      <c r="G414" s="31" t="str">
        <f t="shared" si="2"/>
        <v> </v>
      </c>
      <c r="H414" s="31" t="str">
        <f t="shared" si="3"/>
        <v> </v>
      </c>
    </row>
    <row r="415" spans="7:8">
      <c r="G415" s="31" t="str">
        <f t="shared" si="2"/>
        <v> </v>
      </c>
      <c r="H415" s="31" t="str">
        <f t="shared" si="3"/>
        <v> </v>
      </c>
    </row>
    <row r="416" spans="7:8">
      <c r="G416" s="31" t="str">
        <f t="shared" si="2"/>
        <v> </v>
      </c>
      <c r="H416" s="31" t="str">
        <f t="shared" si="3"/>
        <v> </v>
      </c>
    </row>
    <row r="417" spans="7:8">
      <c r="G417" s="31" t="str">
        <f t="shared" si="2"/>
        <v> </v>
      </c>
      <c r="H417" s="31" t="str">
        <f t="shared" si="3"/>
        <v> </v>
      </c>
    </row>
    <row r="418" spans="7:8">
      <c r="G418" s="31" t="str">
        <f t="shared" si="2"/>
        <v> </v>
      </c>
      <c r="H418" s="31" t="str">
        <f t="shared" si="3"/>
        <v> </v>
      </c>
    </row>
    <row r="419" spans="7:8">
      <c r="G419" s="31" t="str">
        <f t="shared" si="2"/>
        <v> </v>
      </c>
      <c r="H419" s="31" t="str">
        <f t="shared" si="3"/>
        <v> </v>
      </c>
    </row>
    <row r="420" spans="7:8">
      <c r="G420" s="31" t="str">
        <f t="shared" si="2"/>
        <v> </v>
      </c>
      <c r="H420" s="31" t="str">
        <f t="shared" si="3"/>
        <v> </v>
      </c>
    </row>
    <row r="421" spans="7:8">
      <c r="G421" s="31" t="str">
        <f t="shared" si="2"/>
        <v> </v>
      </c>
      <c r="H421" s="31" t="str">
        <f t="shared" si="3"/>
        <v> </v>
      </c>
    </row>
    <row r="422" spans="7:8">
      <c r="G422" s="31" t="str">
        <f t="shared" si="2"/>
        <v> </v>
      </c>
      <c r="H422" s="31" t="str">
        <f t="shared" si="3"/>
        <v> </v>
      </c>
    </row>
    <row r="423" spans="7:8">
      <c r="G423" s="31" t="str">
        <f t="shared" si="2"/>
        <v> </v>
      </c>
      <c r="H423" s="31" t="str">
        <f t="shared" si="3"/>
        <v> </v>
      </c>
    </row>
    <row r="424" spans="7:8">
      <c r="G424" s="31" t="str">
        <f t="shared" si="2"/>
        <v> </v>
      </c>
      <c r="H424" s="31" t="str">
        <f t="shared" si="3"/>
        <v> </v>
      </c>
    </row>
    <row r="425" spans="7:8">
      <c r="G425" s="31" t="str">
        <f t="shared" si="2"/>
        <v> </v>
      </c>
      <c r="H425" s="31" t="str">
        <f t="shared" si="3"/>
        <v> </v>
      </c>
    </row>
    <row r="426" spans="7:8">
      <c r="G426" s="31" t="str">
        <f t="shared" si="2"/>
        <v> </v>
      </c>
      <c r="H426" s="31" t="str">
        <f t="shared" si="3"/>
        <v> </v>
      </c>
    </row>
    <row r="427" spans="7:8">
      <c r="G427" s="31" t="str">
        <f t="shared" si="2"/>
        <v> </v>
      </c>
      <c r="H427" s="31" t="str">
        <f t="shared" si="3"/>
        <v> </v>
      </c>
    </row>
    <row r="428" spans="7:8">
      <c r="G428" s="31" t="str">
        <f t="shared" si="2"/>
        <v> </v>
      </c>
      <c r="H428" s="31" t="str">
        <f t="shared" si="3"/>
        <v> </v>
      </c>
    </row>
    <row r="429" spans="7:8">
      <c r="G429" s="31" t="str">
        <f t="shared" si="2"/>
        <v> </v>
      </c>
      <c r="H429" s="31" t="str">
        <f t="shared" si="3"/>
        <v> </v>
      </c>
    </row>
    <row r="430" spans="7:8">
      <c r="G430" s="31" t="str">
        <f t="shared" si="2"/>
        <v> </v>
      </c>
      <c r="H430" s="31" t="str">
        <f t="shared" si="3"/>
        <v> </v>
      </c>
    </row>
    <row r="431" spans="7:8">
      <c r="G431" s="31" t="str">
        <f t="shared" si="2"/>
        <v> </v>
      </c>
      <c r="H431" s="31" t="str">
        <f t="shared" si="3"/>
        <v> </v>
      </c>
    </row>
    <row r="432" spans="7:8">
      <c r="G432" s="31" t="str">
        <f t="shared" si="2"/>
        <v> </v>
      </c>
      <c r="H432" s="31" t="str">
        <f t="shared" si="3"/>
        <v> </v>
      </c>
    </row>
    <row r="433" spans="7:8">
      <c r="G433" s="31" t="str">
        <f t="shared" si="2"/>
        <v> </v>
      </c>
      <c r="H433" s="31" t="str">
        <f t="shared" si="3"/>
        <v> </v>
      </c>
    </row>
    <row r="434" spans="7:8">
      <c r="G434" s="31" t="str">
        <f t="shared" si="2"/>
        <v> </v>
      </c>
      <c r="H434" s="31" t="str">
        <f t="shared" si="3"/>
        <v> </v>
      </c>
    </row>
    <row r="435" spans="7:8">
      <c r="G435" s="31" t="str">
        <f t="shared" si="2"/>
        <v> </v>
      </c>
      <c r="H435" s="31" t="str">
        <f t="shared" si="3"/>
        <v> </v>
      </c>
    </row>
    <row r="436" spans="7:8">
      <c r="G436" s="31" t="str">
        <f t="shared" si="2"/>
        <v> </v>
      </c>
      <c r="H436" s="31" t="str">
        <f t="shared" si="3"/>
        <v> </v>
      </c>
    </row>
    <row r="437" spans="7:8">
      <c r="G437" s="31" t="str">
        <f t="shared" si="2"/>
        <v> </v>
      </c>
      <c r="H437" s="31" t="str">
        <f t="shared" si="3"/>
        <v> </v>
      </c>
    </row>
    <row r="438" spans="7:8">
      <c r="G438" s="31" t="str">
        <f t="shared" si="2"/>
        <v> </v>
      </c>
      <c r="H438" s="31" t="str">
        <f t="shared" si="3"/>
        <v> </v>
      </c>
    </row>
    <row r="439" spans="7:8">
      <c r="G439" s="31" t="str">
        <f t="shared" si="2"/>
        <v> </v>
      </c>
      <c r="H439" s="31" t="str">
        <f t="shared" si="3"/>
        <v> </v>
      </c>
    </row>
    <row r="440" spans="7:8">
      <c r="G440" s="31" t="str">
        <f t="shared" si="2"/>
        <v> </v>
      </c>
      <c r="H440" s="31" t="str">
        <f t="shared" si="3"/>
        <v> </v>
      </c>
    </row>
    <row r="441" spans="7:8">
      <c r="G441" s="31" t="str">
        <f t="shared" si="2"/>
        <v> </v>
      </c>
      <c r="H441" s="31" t="str">
        <f t="shared" si="3"/>
        <v> </v>
      </c>
    </row>
    <row r="442" spans="7:8">
      <c r="G442" s="31" t="str">
        <f t="shared" si="2"/>
        <v> </v>
      </c>
      <c r="H442" s="31" t="str">
        <f t="shared" si="3"/>
        <v> </v>
      </c>
    </row>
    <row r="443" spans="7:8">
      <c r="G443" s="31" t="str">
        <f t="shared" si="2"/>
        <v> </v>
      </c>
      <c r="H443" s="31" t="str">
        <f t="shared" si="3"/>
        <v> </v>
      </c>
    </row>
    <row r="444" spans="7:8">
      <c r="G444" s="31" t="str">
        <f t="shared" si="2"/>
        <v> </v>
      </c>
      <c r="H444" s="31" t="str">
        <f t="shared" si="3"/>
        <v> </v>
      </c>
    </row>
    <row r="445" spans="7:8">
      <c r="G445" s="31" t="str">
        <f t="shared" si="2"/>
        <v> </v>
      </c>
      <c r="H445" s="31" t="str">
        <f t="shared" si="3"/>
        <v> </v>
      </c>
    </row>
    <row r="446" spans="7:8">
      <c r="G446" s="31" t="str">
        <f t="shared" si="2"/>
        <v> </v>
      </c>
      <c r="H446" s="31" t="str">
        <f t="shared" si="3"/>
        <v> </v>
      </c>
    </row>
    <row r="447" spans="7:8">
      <c r="G447" s="31" t="str">
        <f t="shared" si="2"/>
        <v> </v>
      </c>
      <c r="H447" s="31" t="str">
        <f t="shared" si="3"/>
        <v> </v>
      </c>
    </row>
    <row r="448" spans="7:8">
      <c r="G448" s="31" t="str">
        <f t="shared" si="2"/>
        <v> </v>
      </c>
      <c r="H448" s="31" t="str">
        <f t="shared" si="3"/>
        <v> </v>
      </c>
    </row>
    <row r="449" spans="7:8">
      <c r="G449" s="31" t="str">
        <f t="shared" si="2"/>
        <v> </v>
      </c>
      <c r="H449" s="31" t="str">
        <f t="shared" si="3"/>
        <v> </v>
      </c>
    </row>
    <row r="450" spans="7:8">
      <c r="G450" s="31" t="str">
        <f t="shared" si="2"/>
        <v> </v>
      </c>
      <c r="H450" s="31" t="str">
        <f t="shared" si="3"/>
        <v> </v>
      </c>
    </row>
    <row r="451" spans="7:8">
      <c r="G451" s="31" t="str">
        <f t="shared" si="2"/>
        <v> </v>
      </c>
      <c r="H451" s="31" t="str">
        <f t="shared" si="3"/>
        <v> </v>
      </c>
    </row>
    <row r="452" spans="7:8">
      <c r="G452" s="31" t="str">
        <f t="shared" si="2"/>
        <v> </v>
      </c>
      <c r="H452" s="31" t="str">
        <f t="shared" si="3"/>
        <v> </v>
      </c>
    </row>
    <row r="453" spans="7:8">
      <c r="G453" s="31" t="str">
        <f t="shared" si="2"/>
        <v> </v>
      </c>
      <c r="H453" s="31" t="str">
        <f t="shared" si="3"/>
        <v> </v>
      </c>
    </row>
    <row r="454" spans="7:8">
      <c r="G454" s="31" t="str">
        <f t="shared" si="2"/>
        <v> </v>
      </c>
      <c r="H454" s="31" t="str">
        <f t="shared" si="3"/>
        <v> </v>
      </c>
    </row>
    <row r="455" spans="7:8">
      <c r="G455" s="31" t="str">
        <f t="shared" si="2"/>
        <v> </v>
      </c>
      <c r="H455" s="31" t="str">
        <f t="shared" si="3"/>
        <v> </v>
      </c>
    </row>
    <row r="456" spans="7:8">
      <c r="G456" s="31" t="str">
        <f t="shared" si="2"/>
        <v> </v>
      </c>
      <c r="H456" s="31" t="str">
        <f t="shared" si="3"/>
        <v> </v>
      </c>
    </row>
    <row r="457" spans="7:8">
      <c r="G457" s="31" t="str">
        <f t="shared" si="2"/>
        <v> </v>
      </c>
      <c r="H457" s="31" t="str">
        <f t="shared" si="3"/>
        <v> </v>
      </c>
    </row>
    <row r="458" spans="7:8">
      <c r="G458" s="31" t="str">
        <f t="shared" si="2"/>
        <v> </v>
      </c>
      <c r="H458" s="31" t="str">
        <f t="shared" si="3"/>
        <v> </v>
      </c>
    </row>
    <row r="459" spans="7:8">
      <c r="G459" s="31" t="str">
        <f t="shared" si="2"/>
        <v> </v>
      </c>
      <c r="H459" s="31" t="str">
        <f t="shared" si="3"/>
        <v> </v>
      </c>
    </row>
    <row r="460" spans="7:8">
      <c r="G460" s="31" t="str">
        <f t="shared" si="2"/>
        <v> </v>
      </c>
      <c r="H460" s="31" t="str">
        <f t="shared" si="3"/>
        <v> </v>
      </c>
    </row>
    <row r="461" spans="7:8">
      <c r="G461" s="31" t="str">
        <f t="shared" si="2"/>
        <v> </v>
      </c>
      <c r="H461" s="31" t="str">
        <f t="shared" si="3"/>
        <v> </v>
      </c>
    </row>
    <row r="462" spans="7:8">
      <c r="G462" s="31" t="str">
        <f t="shared" si="2"/>
        <v> </v>
      </c>
      <c r="H462" s="31" t="str">
        <f t="shared" si="3"/>
        <v> </v>
      </c>
    </row>
    <row r="463" spans="7:8">
      <c r="G463" s="31" t="str">
        <f t="shared" si="2"/>
        <v> </v>
      </c>
      <c r="H463" s="31" t="str">
        <f t="shared" si="3"/>
        <v> </v>
      </c>
    </row>
    <row r="464" spans="7:8">
      <c r="G464" s="31" t="str">
        <f t="shared" si="2"/>
        <v> </v>
      </c>
      <c r="H464" s="31" t="str">
        <f t="shared" si="3"/>
        <v> </v>
      </c>
    </row>
    <row r="465" spans="7:8">
      <c r="G465" s="31" t="str">
        <f t="shared" si="2"/>
        <v> </v>
      </c>
      <c r="H465" s="31" t="str">
        <f t="shared" si="3"/>
        <v> </v>
      </c>
    </row>
    <row r="466" spans="7:8">
      <c r="G466" s="31" t="str">
        <f t="shared" si="2"/>
        <v> </v>
      </c>
      <c r="H466" s="31" t="str">
        <f t="shared" si="3"/>
        <v> </v>
      </c>
    </row>
    <row r="467" spans="7:8">
      <c r="G467" s="31" t="str">
        <f t="shared" si="2"/>
        <v> </v>
      </c>
      <c r="H467" s="31" t="str">
        <f t="shared" si="3"/>
        <v> </v>
      </c>
    </row>
    <row r="468" spans="7:8">
      <c r="G468" s="31" t="str">
        <f t="shared" si="2"/>
        <v> </v>
      </c>
      <c r="H468" s="31" t="str">
        <f t="shared" si="3"/>
        <v> </v>
      </c>
    </row>
    <row r="469" spans="7:8">
      <c r="G469" s="31" t="str">
        <f t="shared" si="2"/>
        <v> </v>
      </c>
      <c r="H469" s="31" t="str">
        <f t="shared" si="3"/>
        <v> </v>
      </c>
    </row>
    <row r="470" spans="7:8">
      <c r="G470" s="31" t="str">
        <f t="shared" si="2"/>
        <v> </v>
      </c>
      <c r="H470" s="31" t="str">
        <f t="shared" si="3"/>
        <v> </v>
      </c>
    </row>
    <row r="471" spans="7:8">
      <c r="G471" s="31" t="str">
        <f t="shared" si="2"/>
        <v> </v>
      </c>
      <c r="H471" s="31" t="str">
        <f t="shared" si="3"/>
        <v> </v>
      </c>
    </row>
    <row r="472" spans="7:8">
      <c r="G472" s="31" t="str">
        <f t="shared" si="2"/>
        <v> </v>
      </c>
      <c r="H472" s="31" t="str">
        <f t="shared" si="3"/>
        <v> </v>
      </c>
    </row>
    <row r="473" spans="7:8">
      <c r="G473" s="31" t="str">
        <f t="shared" si="2"/>
        <v> </v>
      </c>
      <c r="H473" s="31" t="str">
        <f t="shared" si="3"/>
        <v> </v>
      </c>
    </row>
    <row r="474" spans="7:8">
      <c r="G474" s="31" t="str">
        <f t="shared" si="2"/>
        <v> </v>
      </c>
      <c r="H474" s="31" t="str">
        <f t="shared" si="3"/>
        <v> </v>
      </c>
    </row>
    <row r="475" spans="7:8">
      <c r="G475" s="31" t="str">
        <f t="shared" si="2"/>
        <v> </v>
      </c>
      <c r="H475" s="31" t="str">
        <f t="shared" si="3"/>
        <v> </v>
      </c>
    </row>
    <row r="476" spans="7:8">
      <c r="G476" s="31" t="str">
        <f t="shared" si="2"/>
        <v> </v>
      </c>
      <c r="H476" s="31" t="str">
        <f t="shared" si="3"/>
        <v> </v>
      </c>
    </row>
    <row r="477" spans="7:8">
      <c r="G477" s="31" t="str">
        <f t="shared" si="2"/>
        <v> </v>
      </c>
      <c r="H477" s="31" t="str">
        <f t="shared" si="3"/>
        <v> </v>
      </c>
    </row>
    <row r="478" spans="7:8">
      <c r="G478" s="31" t="str">
        <f t="shared" si="2"/>
        <v> </v>
      </c>
      <c r="H478" s="31" t="str">
        <f t="shared" si="3"/>
        <v> </v>
      </c>
    </row>
    <row r="479" spans="7:8">
      <c r="G479" s="31" t="str">
        <f t="shared" si="2"/>
        <v> </v>
      </c>
      <c r="H479" s="31" t="str">
        <f t="shared" si="3"/>
        <v> </v>
      </c>
    </row>
    <row r="480" spans="7:8">
      <c r="G480" s="31" t="str">
        <f t="shared" si="2"/>
        <v> </v>
      </c>
      <c r="H480" s="31" t="str">
        <f t="shared" si="3"/>
        <v> </v>
      </c>
    </row>
    <row r="481" spans="7:8">
      <c r="G481" s="31" t="str">
        <f t="shared" si="2"/>
        <v> </v>
      </c>
      <c r="H481" s="31" t="str">
        <f t="shared" si="3"/>
        <v> </v>
      </c>
    </row>
    <row r="482" spans="7:8">
      <c r="G482" s="31" t="str">
        <f t="shared" si="2"/>
        <v> </v>
      </c>
      <c r="H482" s="31" t="str">
        <f t="shared" si="3"/>
        <v> </v>
      </c>
    </row>
    <row r="483" spans="7:8">
      <c r="G483" s="31" t="str">
        <f t="shared" si="2"/>
        <v> </v>
      </c>
      <c r="H483" s="31" t="str">
        <f t="shared" si="3"/>
        <v> </v>
      </c>
    </row>
    <row r="484" spans="7:8">
      <c r="G484" s="31" t="str">
        <f t="shared" si="2"/>
        <v> </v>
      </c>
      <c r="H484" s="31" t="str">
        <f t="shared" si="3"/>
        <v> </v>
      </c>
    </row>
    <row r="485" spans="7:8">
      <c r="G485" s="31" t="str">
        <f t="shared" si="2"/>
        <v> </v>
      </c>
      <c r="H485" s="31" t="str">
        <f t="shared" si="3"/>
        <v> </v>
      </c>
    </row>
    <row r="486" spans="7:8">
      <c r="G486" s="31" t="str">
        <f t="shared" si="2"/>
        <v> </v>
      </c>
      <c r="H486" s="31" t="str">
        <f t="shared" si="3"/>
        <v> </v>
      </c>
    </row>
    <row r="487" spans="7:8">
      <c r="G487" s="31" t="str">
        <f t="shared" si="2"/>
        <v> </v>
      </c>
      <c r="H487" s="31" t="str">
        <f t="shared" si="3"/>
        <v> </v>
      </c>
    </row>
    <row r="488" spans="7:8">
      <c r="G488" s="31" t="str">
        <f t="shared" si="2"/>
        <v> </v>
      </c>
      <c r="H488" s="31" t="str">
        <f t="shared" si="3"/>
        <v> </v>
      </c>
    </row>
    <row r="489" spans="7:8">
      <c r="G489" s="31" t="str">
        <f t="shared" si="2"/>
        <v> </v>
      </c>
      <c r="H489" s="31" t="str">
        <f t="shared" si="3"/>
        <v> </v>
      </c>
    </row>
    <row r="490" spans="7:8">
      <c r="G490" s="31" t="str">
        <f t="shared" si="2"/>
        <v> </v>
      </c>
      <c r="H490" s="31" t="str">
        <f t="shared" si="3"/>
        <v> </v>
      </c>
    </row>
    <row r="491" spans="7:8">
      <c r="G491" s="31" t="str">
        <f t="shared" si="2"/>
        <v> </v>
      </c>
      <c r="H491" s="31" t="str">
        <f t="shared" si="3"/>
        <v> </v>
      </c>
    </row>
    <row r="492" spans="7:8">
      <c r="G492" s="31" t="str">
        <f t="shared" si="2"/>
        <v> </v>
      </c>
      <c r="H492" s="31" t="str">
        <f t="shared" si="3"/>
        <v> </v>
      </c>
    </row>
    <row r="493" spans="7:8">
      <c r="G493" s="31" t="str">
        <f t="shared" si="2"/>
        <v> </v>
      </c>
      <c r="H493" s="31" t="str">
        <f t="shared" si="3"/>
        <v> </v>
      </c>
    </row>
    <row r="494" spans="7:8">
      <c r="G494" s="31" t="str">
        <f t="shared" si="2"/>
        <v> </v>
      </c>
      <c r="H494" s="31" t="str">
        <f t="shared" si="3"/>
        <v> </v>
      </c>
    </row>
    <row r="495" spans="7:8">
      <c r="G495" s="31" t="str">
        <f t="shared" si="2"/>
        <v> </v>
      </c>
      <c r="H495" s="31" t="str">
        <f t="shared" si="3"/>
        <v> </v>
      </c>
    </row>
    <row r="496" spans="7:8">
      <c r="G496" s="31" t="str">
        <f t="shared" si="2"/>
        <v> </v>
      </c>
      <c r="H496" s="31" t="str">
        <f t="shared" si="3"/>
        <v> </v>
      </c>
    </row>
    <row r="497" spans="7:8">
      <c r="G497" s="31" t="str">
        <f t="shared" si="2"/>
        <v> </v>
      </c>
      <c r="H497" s="31" t="str">
        <f t="shared" si="3"/>
        <v> </v>
      </c>
    </row>
    <row r="498" spans="7:8">
      <c r="G498" s="31" t="str">
        <f t="shared" si="2"/>
        <v> </v>
      </c>
      <c r="H498" s="31" t="str">
        <f t="shared" si="3"/>
        <v> </v>
      </c>
    </row>
    <row r="499" spans="7:8">
      <c r="G499" s="31" t="str">
        <f t="shared" si="2"/>
        <v> </v>
      </c>
      <c r="H499" s="31" t="str">
        <f t="shared" si="3"/>
        <v> </v>
      </c>
    </row>
    <row r="500" spans="7:8">
      <c r="G500" s="31" t="str">
        <f t="shared" si="2"/>
        <v> </v>
      </c>
      <c r="H500" s="31" t="str">
        <f t="shared" si="3"/>
        <v> </v>
      </c>
    </row>
    <row r="501" spans="7:8">
      <c r="G501" s="31" t="str">
        <f t="shared" si="2"/>
        <v> </v>
      </c>
      <c r="H501" s="31" t="str">
        <f t="shared" si="3"/>
        <v> </v>
      </c>
    </row>
    <row r="502" spans="7:8">
      <c r="G502" s="31" t="str">
        <f t="shared" si="2"/>
        <v> </v>
      </c>
      <c r="H502" s="31" t="str">
        <f t="shared" si="3"/>
        <v> </v>
      </c>
    </row>
    <row r="503" spans="7:8">
      <c r="G503" s="31" t="str">
        <f t="shared" si="2"/>
        <v> </v>
      </c>
      <c r="H503" s="31" t="str">
        <f t="shared" si="3"/>
        <v> </v>
      </c>
    </row>
    <row r="504" spans="7:8">
      <c r="G504" s="31" t="str">
        <f t="shared" si="2"/>
        <v> </v>
      </c>
      <c r="H504" s="31" t="str">
        <f t="shared" si="3"/>
        <v> </v>
      </c>
    </row>
    <row r="505" spans="7:8">
      <c r="G505" s="31" t="str">
        <f t="shared" si="2"/>
        <v> </v>
      </c>
      <c r="H505" s="31" t="str">
        <f t="shared" si="3"/>
        <v> </v>
      </c>
    </row>
    <row r="506" spans="7:8">
      <c r="G506" s="31" t="str">
        <f t="shared" si="2"/>
        <v> </v>
      </c>
      <c r="H506" s="31" t="str">
        <f t="shared" si="3"/>
        <v> </v>
      </c>
    </row>
    <row r="507" spans="7:8">
      <c r="G507" s="31" t="str">
        <f t="shared" si="2"/>
        <v> </v>
      </c>
      <c r="H507" s="31" t="str">
        <f t="shared" si="3"/>
        <v> </v>
      </c>
    </row>
    <row r="508" spans="7:8">
      <c r="G508" s="31" t="str">
        <f t="shared" si="2"/>
        <v> </v>
      </c>
      <c r="H508" s="31" t="str">
        <f t="shared" si="3"/>
        <v> </v>
      </c>
    </row>
    <row r="509" spans="7:8">
      <c r="G509" s="31" t="str">
        <f t="shared" si="2"/>
        <v> </v>
      </c>
      <c r="H509" s="31" t="str">
        <f t="shared" si="3"/>
        <v> </v>
      </c>
    </row>
    <row r="510" spans="7:8">
      <c r="G510" s="31" t="str">
        <f t="shared" si="2"/>
        <v> </v>
      </c>
      <c r="H510" s="31" t="str">
        <f t="shared" si="3"/>
        <v> </v>
      </c>
    </row>
    <row r="511" spans="7:8">
      <c r="G511" s="31" t="str">
        <f t="shared" si="2"/>
        <v> </v>
      </c>
      <c r="H511" s="31" t="str">
        <f t="shared" si="3"/>
        <v> </v>
      </c>
    </row>
    <row r="512" spans="7:8">
      <c r="G512" s="31" t="str">
        <f t="shared" ref="G512:G766" si="4">IFERROR(IF($D512&gt;0,IF($D512=$G$1,$F512," ")," ")," ")</f>
        <v> </v>
      </c>
      <c r="H512" s="31" t="str">
        <f t="shared" ref="H512:H766" si="5">IFERROR(IF($D512&gt;0,IF($D512=$H$1,$F512," ")," ")," ")</f>
        <v> </v>
      </c>
    </row>
    <row r="513" spans="7:8">
      <c r="G513" s="31" t="str">
        <f t="shared" si="4"/>
        <v> </v>
      </c>
      <c r="H513" s="31" t="str">
        <f t="shared" si="5"/>
        <v> </v>
      </c>
    </row>
    <row r="514" spans="7:8">
      <c r="G514" s="31" t="str">
        <f t="shared" si="4"/>
        <v> </v>
      </c>
      <c r="H514" s="31" t="str">
        <f t="shared" si="5"/>
        <v> </v>
      </c>
    </row>
    <row r="515" spans="7:8">
      <c r="G515" s="31" t="str">
        <f t="shared" si="4"/>
        <v> </v>
      </c>
      <c r="H515" s="31" t="str">
        <f t="shared" si="5"/>
        <v> </v>
      </c>
    </row>
    <row r="516" spans="7:8">
      <c r="G516" s="31" t="str">
        <f t="shared" si="4"/>
        <v> </v>
      </c>
      <c r="H516" s="31" t="str">
        <f t="shared" si="5"/>
        <v> </v>
      </c>
    </row>
    <row r="517" spans="7:8">
      <c r="G517" s="31" t="str">
        <f t="shared" si="4"/>
        <v> </v>
      </c>
      <c r="H517" s="31" t="str">
        <f t="shared" si="5"/>
        <v> </v>
      </c>
    </row>
    <row r="518" spans="7:8">
      <c r="G518" s="31" t="str">
        <f t="shared" si="4"/>
        <v> </v>
      </c>
      <c r="H518" s="31" t="str">
        <f t="shared" si="5"/>
        <v> </v>
      </c>
    </row>
    <row r="519" spans="7:8">
      <c r="G519" s="31" t="str">
        <f t="shared" si="4"/>
        <v> </v>
      </c>
      <c r="H519" s="31" t="str">
        <f t="shared" si="5"/>
        <v> </v>
      </c>
    </row>
    <row r="520" spans="7:8">
      <c r="G520" s="31" t="str">
        <f t="shared" si="4"/>
        <v> </v>
      </c>
      <c r="H520" s="31" t="str">
        <f t="shared" si="5"/>
        <v> </v>
      </c>
    </row>
    <row r="521" spans="7:8">
      <c r="G521" s="31" t="str">
        <f t="shared" si="4"/>
        <v> </v>
      </c>
      <c r="H521" s="31" t="str">
        <f t="shared" si="5"/>
        <v> </v>
      </c>
    </row>
    <row r="522" spans="7:8">
      <c r="G522" s="31" t="str">
        <f t="shared" si="4"/>
        <v> </v>
      </c>
      <c r="H522" s="31" t="str">
        <f t="shared" si="5"/>
        <v> </v>
      </c>
    </row>
    <row r="523" spans="7:8">
      <c r="G523" s="31" t="str">
        <f t="shared" si="4"/>
        <v> </v>
      </c>
      <c r="H523" s="31" t="str">
        <f t="shared" si="5"/>
        <v> </v>
      </c>
    </row>
    <row r="524" spans="7:8">
      <c r="G524" s="31" t="str">
        <f t="shared" si="4"/>
        <v> </v>
      </c>
      <c r="H524" s="31" t="str">
        <f t="shared" si="5"/>
        <v> </v>
      </c>
    </row>
    <row r="525" spans="7:8">
      <c r="G525" s="31" t="str">
        <f t="shared" si="4"/>
        <v> </v>
      </c>
      <c r="H525" s="31" t="str">
        <f t="shared" si="5"/>
        <v> </v>
      </c>
    </row>
    <row r="526" spans="7:8">
      <c r="G526" s="31" t="str">
        <f t="shared" si="4"/>
        <v> </v>
      </c>
      <c r="H526" s="31" t="str">
        <f t="shared" si="5"/>
        <v> </v>
      </c>
    </row>
    <row r="527" spans="7:8">
      <c r="G527" s="31" t="str">
        <f t="shared" si="4"/>
        <v> </v>
      </c>
      <c r="H527" s="31" t="str">
        <f t="shared" si="5"/>
        <v> </v>
      </c>
    </row>
    <row r="528" spans="7:8">
      <c r="G528" s="31" t="str">
        <f t="shared" si="4"/>
        <v> </v>
      </c>
      <c r="H528" s="31" t="str">
        <f t="shared" si="5"/>
        <v> </v>
      </c>
    </row>
    <row r="529" spans="7:8">
      <c r="G529" s="31" t="str">
        <f t="shared" si="4"/>
        <v> </v>
      </c>
      <c r="H529" s="31" t="str">
        <f t="shared" si="5"/>
        <v> </v>
      </c>
    </row>
    <row r="530" spans="7:8">
      <c r="G530" s="31" t="str">
        <f t="shared" si="4"/>
        <v> </v>
      </c>
      <c r="H530" s="31" t="str">
        <f t="shared" si="5"/>
        <v> </v>
      </c>
    </row>
    <row r="531" spans="7:8">
      <c r="G531" s="31" t="str">
        <f t="shared" si="4"/>
        <v> </v>
      </c>
      <c r="H531" s="31" t="str">
        <f t="shared" si="5"/>
        <v> </v>
      </c>
    </row>
    <row r="532" spans="7:8">
      <c r="G532" s="31" t="str">
        <f t="shared" si="4"/>
        <v> </v>
      </c>
      <c r="H532" s="31" t="str">
        <f t="shared" si="5"/>
        <v> </v>
      </c>
    </row>
    <row r="533" spans="7:8">
      <c r="G533" s="31" t="str">
        <f t="shared" si="4"/>
        <v> </v>
      </c>
      <c r="H533" s="31" t="str">
        <f t="shared" si="5"/>
        <v> </v>
      </c>
    </row>
    <row r="534" spans="7:8">
      <c r="G534" s="31" t="str">
        <f t="shared" si="4"/>
        <v> </v>
      </c>
      <c r="H534" s="31" t="str">
        <f t="shared" si="5"/>
        <v> </v>
      </c>
    </row>
    <row r="535" spans="7:8">
      <c r="G535" s="31" t="str">
        <f t="shared" si="4"/>
        <v> </v>
      </c>
      <c r="H535" s="31" t="str">
        <f t="shared" si="5"/>
        <v> </v>
      </c>
    </row>
    <row r="536" spans="7:8">
      <c r="G536" s="31" t="str">
        <f t="shared" si="4"/>
        <v> </v>
      </c>
      <c r="H536" s="31" t="str">
        <f t="shared" si="5"/>
        <v> </v>
      </c>
    </row>
    <row r="537" spans="7:8">
      <c r="G537" s="31" t="str">
        <f t="shared" si="4"/>
        <v> </v>
      </c>
      <c r="H537" s="31" t="str">
        <f t="shared" si="5"/>
        <v> </v>
      </c>
    </row>
    <row r="538" spans="7:8">
      <c r="G538" s="31" t="str">
        <f t="shared" si="4"/>
        <v> </v>
      </c>
      <c r="H538" s="31" t="str">
        <f t="shared" si="5"/>
        <v> </v>
      </c>
    </row>
    <row r="539" spans="7:8">
      <c r="G539" s="31" t="str">
        <f t="shared" si="4"/>
        <v> </v>
      </c>
      <c r="H539" s="31" t="str">
        <f t="shared" si="5"/>
        <v> </v>
      </c>
    </row>
    <row r="540" spans="7:8">
      <c r="G540" s="31" t="str">
        <f t="shared" si="4"/>
        <v> </v>
      </c>
      <c r="H540" s="31" t="str">
        <f t="shared" si="5"/>
        <v> </v>
      </c>
    </row>
    <row r="541" spans="7:8">
      <c r="G541" s="31" t="str">
        <f t="shared" si="4"/>
        <v> </v>
      </c>
      <c r="H541" s="31" t="str">
        <f t="shared" si="5"/>
        <v> </v>
      </c>
    </row>
    <row r="542" spans="7:8">
      <c r="G542" s="31" t="str">
        <f t="shared" si="4"/>
        <v> </v>
      </c>
      <c r="H542" s="31" t="str">
        <f t="shared" si="5"/>
        <v> </v>
      </c>
    </row>
    <row r="543" spans="7:8">
      <c r="G543" s="31" t="str">
        <f t="shared" si="4"/>
        <v> </v>
      </c>
      <c r="H543" s="31" t="str">
        <f t="shared" si="5"/>
        <v> </v>
      </c>
    </row>
    <row r="544" spans="7:8">
      <c r="G544" s="31" t="str">
        <f t="shared" si="4"/>
        <v> </v>
      </c>
      <c r="H544" s="31" t="str">
        <f t="shared" si="5"/>
        <v> </v>
      </c>
    </row>
    <row r="545" spans="7:8">
      <c r="G545" s="31" t="str">
        <f t="shared" si="4"/>
        <v> </v>
      </c>
      <c r="H545" s="31" t="str">
        <f t="shared" si="5"/>
        <v> </v>
      </c>
    </row>
    <row r="546" spans="7:8">
      <c r="G546" s="31" t="str">
        <f t="shared" si="4"/>
        <v> </v>
      </c>
      <c r="H546" s="31" t="str">
        <f t="shared" si="5"/>
        <v> </v>
      </c>
    </row>
    <row r="547" spans="7:8">
      <c r="G547" s="31" t="str">
        <f t="shared" si="4"/>
        <v> </v>
      </c>
      <c r="H547" s="31" t="str">
        <f t="shared" si="5"/>
        <v> </v>
      </c>
    </row>
    <row r="548" spans="7:8">
      <c r="G548" s="31" t="str">
        <f t="shared" si="4"/>
        <v> </v>
      </c>
      <c r="H548" s="31" t="str">
        <f t="shared" si="5"/>
        <v> </v>
      </c>
    </row>
    <row r="549" spans="7:8">
      <c r="G549" s="31" t="str">
        <f t="shared" si="4"/>
        <v> </v>
      </c>
      <c r="H549" s="31" t="str">
        <f t="shared" si="5"/>
        <v> </v>
      </c>
    </row>
    <row r="550" spans="7:8">
      <c r="G550" s="31" t="str">
        <f t="shared" si="4"/>
        <v> </v>
      </c>
      <c r="H550" s="31" t="str">
        <f t="shared" si="5"/>
        <v> </v>
      </c>
    </row>
    <row r="551" spans="7:8">
      <c r="G551" s="31" t="str">
        <f t="shared" si="4"/>
        <v> </v>
      </c>
      <c r="H551" s="31" t="str">
        <f t="shared" si="5"/>
        <v> </v>
      </c>
    </row>
    <row r="552" spans="7:8">
      <c r="G552" s="31" t="str">
        <f t="shared" si="4"/>
        <v> </v>
      </c>
      <c r="H552" s="31" t="str">
        <f t="shared" si="5"/>
        <v> </v>
      </c>
    </row>
    <row r="553" spans="7:8">
      <c r="G553" s="31" t="str">
        <f t="shared" si="4"/>
        <v> </v>
      </c>
      <c r="H553" s="31" t="str">
        <f t="shared" si="5"/>
        <v> </v>
      </c>
    </row>
    <row r="554" spans="7:8">
      <c r="G554" s="31" t="str">
        <f t="shared" si="4"/>
        <v> </v>
      </c>
      <c r="H554" s="31" t="str">
        <f t="shared" si="5"/>
        <v> </v>
      </c>
    </row>
    <row r="555" spans="7:8">
      <c r="G555" s="31" t="str">
        <f t="shared" si="4"/>
        <v> </v>
      </c>
      <c r="H555" s="31" t="str">
        <f t="shared" si="5"/>
        <v> </v>
      </c>
    </row>
    <row r="556" spans="7:8">
      <c r="G556" s="31" t="str">
        <f t="shared" si="4"/>
        <v> </v>
      </c>
      <c r="H556" s="31" t="str">
        <f t="shared" si="5"/>
        <v> </v>
      </c>
    </row>
    <row r="557" spans="7:8">
      <c r="G557" s="31" t="str">
        <f t="shared" si="4"/>
        <v> </v>
      </c>
      <c r="H557" s="31" t="str">
        <f t="shared" si="5"/>
        <v> </v>
      </c>
    </row>
    <row r="558" spans="7:8">
      <c r="G558" s="31" t="str">
        <f t="shared" si="4"/>
        <v> </v>
      </c>
      <c r="H558" s="31" t="str">
        <f t="shared" si="5"/>
        <v> </v>
      </c>
    </row>
    <row r="559" spans="7:8">
      <c r="G559" s="31" t="str">
        <f t="shared" si="4"/>
        <v> </v>
      </c>
      <c r="H559" s="31" t="str">
        <f t="shared" si="5"/>
        <v> </v>
      </c>
    </row>
    <row r="560" spans="7:8">
      <c r="G560" s="31" t="str">
        <f t="shared" si="4"/>
        <v> </v>
      </c>
      <c r="H560" s="31" t="str">
        <f t="shared" si="5"/>
        <v> </v>
      </c>
    </row>
    <row r="561" spans="7:8">
      <c r="G561" s="31" t="str">
        <f t="shared" si="4"/>
        <v> </v>
      </c>
      <c r="H561" s="31" t="str">
        <f t="shared" si="5"/>
        <v> </v>
      </c>
    </row>
    <row r="562" spans="7:8">
      <c r="G562" s="31" t="str">
        <f t="shared" si="4"/>
        <v> </v>
      </c>
      <c r="H562" s="31" t="str">
        <f t="shared" si="5"/>
        <v> </v>
      </c>
    </row>
    <row r="563" spans="7:8">
      <c r="G563" s="31" t="str">
        <f t="shared" si="4"/>
        <v> </v>
      </c>
      <c r="H563" s="31" t="str">
        <f t="shared" si="5"/>
        <v> </v>
      </c>
    </row>
    <row r="564" spans="7:8">
      <c r="G564" s="31" t="str">
        <f t="shared" si="4"/>
        <v> </v>
      </c>
      <c r="H564" s="31" t="str">
        <f t="shared" si="5"/>
        <v> </v>
      </c>
    </row>
    <row r="565" spans="7:8">
      <c r="G565" s="31" t="str">
        <f t="shared" si="4"/>
        <v> </v>
      </c>
      <c r="H565" s="31" t="str">
        <f t="shared" si="5"/>
        <v> </v>
      </c>
    </row>
    <row r="566" spans="7:8">
      <c r="G566" s="31" t="str">
        <f t="shared" si="4"/>
        <v> </v>
      </c>
      <c r="H566" s="31" t="str">
        <f t="shared" si="5"/>
        <v> </v>
      </c>
    </row>
    <row r="567" spans="7:8">
      <c r="G567" s="31" t="str">
        <f t="shared" si="4"/>
        <v> </v>
      </c>
      <c r="H567" s="31" t="str">
        <f t="shared" si="5"/>
        <v> </v>
      </c>
    </row>
    <row r="568" spans="7:8">
      <c r="G568" s="31" t="str">
        <f t="shared" si="4"/>
        <v> </v>
      </c>
      <c r="H568" s="31" t="str">
        <f t="shared" si="5"/>
        <v> </v>
      </c>
    </row>
    <row r="569" spans="7:8">
      <c r="G569" s="31" t="str">
        <f t="shared" si="4"/>
        <v> </v>
      </c>
      <c r="H569" s="31" t="str">
        <f t="shared" si="5"/>
        <v> </v>
      </c>
    </row>
    <row r="570" spans="7:8">
      <c r="G570" s="31" t="str">
        <f t="shared" si="4"/>
        <v> </v>
      </c>
      <c r="H570" s="31" t="str">
        <f t="shared" si="5"/>
        <v> </v>
      </c>
    </row>
    <row r="571" spans="7:8">
      <c r="G571" s="31" t="str">
        <f t="shared" si="4"/>
        <v> </v>
      </c>
      <c r="H571" s="31" t="str">
        <f t="shared" si="5"/>
        <v> </v>
      </c>
    </row>
    <row r="572" spans="7:8">
      <c r="G572" s="31" t="str">
        <f t="shared" si="4"/>
        <v> </v>
      </c>
      <c r="H572" s="31" t="str">
        <f t="shared" si="5"/>
        <v> </v>
      </c>
    </row>
    <row r="573" spans="7:8">
      <c r="G573" s="31" t="str">
        <f t="shared" si="4"/>
        <v> </v>
      </c>
      <c r="H573" s="31" t="str">
        <f t="shared" si="5"/>
        <v> </v>
      </c>
    </row>
    <row r="574" spans="7:8">
      <c r="G574" s="31" t="str">
        <f t="shared" si="4"/>
        <v> </v>
      </c>
      <c r="H574" s="31" t="str">
        <f t="shared" si="5"/>
        <v> </v>
      </c>
    </row>
    <row r="575" spans="7:8">
      <c r="G575" s="31" t="str">
        <f t="shared" si="4"/>
        <v> </v>
      </c>
      <c r="H575" s="31" t="str">
        <f t="shared" si="5"/>
        <v> </v>
      </c>
    </row>
    <row r="576" spans="7:8">
      <c r="G576" s="31" t="str">
        <f t="shared" si="4"/>
        <v> </v>
      </c>
      <c r="H576" s="31" t="str">
        <f t="shared" si="5"/>
        <v> </v>
      </c>
    </row>
    <row r="577" spans="7:8">
      <c r="G577" s="31" t="str">
        <f t="shared" si="4"/>
        <v> </v>
      </c>
      <c r="H577" s="31" t="str">
        <f t="shared" si="5"/>
        <v> </v>
      </c>
    </row>
    <row r="578" spans="7:8">
      <c r="G578" s="31" t="str">
        <f t="shared" si="4"/>
        <v> </v>
      </c>
      <c r="H578" s="31" t="str">
        <f t="shared" si="5"/>
        <v> </v>
      </c>
    </row>
    <row r="579" spans="7:8">
      <c r="G579" s="31" t="str">
        <f t="shared" si="4"/>
        <v> </v>
      </c>
      <c r="H579" s="31" t="str">
        <f t="shared" si="5"/>
        <v> </v>
      </c>
    </row>
    <row r="580" spans="7:8">
      <c r="G580" s="31" t="str">
        <f t="shared" si="4"/>
        <v> </v>
      </c>
      <c r="H580" s="31" t="str">
        <f t="shared" si="5"/>
        <v> </v>
      </c>
    </row>
    <row r="581" spans="7:8">
      <c r="G581" s="31" t="str">
        <f t="shared" si="4"/>
        <v> </v>
      </c>
      <c r="H581" s="31" t="str">
        <f t="shared" si="5"/>
        <v> </v>
      </c>
    </row>
    <row r="582" spans="7:8">
      <c r="G582" s="31" t="str">
        <f t="shared" si="4"/>
        <v> </v>
      </c>
      <c r="H582" s="31" t="str">
        <f t="shared" si="5"/>
        <v> </v>
      </c>
    </row>
    <row r="583" spans="7:8">
      <c r="G583" s="31" t="str">
        <f t="shared" si="4"/>
        <v> </v>
      </c>
      <c r="H583" s="31" t="str">
        <f t="shared" si="5"/>
        <v> </v>
      </c>
    </row>
    <row r="584" spans="7:8">
      <c r="G584" s="31" t="str">
        <f t="shared" si="4"/>
        <v> </v>
      </c>
      <c r="H584" s="31" t="str">
        <f t="shared" si="5"/>
        <v> </v>
      </c>
    </row>
    <row r="585" spans="7:8">
      <c r="G585" s="31" t="str">
        <f t="shared" si="4"/>
        <v> </v>
      </c>
      <c r="H585" s="31" t="str">
        <f t="shared" si="5"/>
        <v> </v>
      </c>
    </row>
    <row r="586" spans="7:8">
      <c r="G586" s="31" t="str">
        <f t="shared" si="4"/>
        <v> </v>
      </c>
      <c r="H586" s="31" t="str">
        <f t="shared" si="5"/>
        <v> </v>
      </c>
    </row>
    <row r="587" spans="7:8">
      <c r="G587" s="31" t="str">
        <f t="shared" si="4"/>
        <v> </v>
      </c>
      <c r="H587" s="31" t="str">
        <f t="shared" si="5"/>
        <v> </v>
      </c>
    </row>
    <row r="588" spans="7:8">
      <c r="G588" s="31" t="str">
        <f t="shared" si="4"/>
        <v> </v>
      </c>
      <c r="H588" s="31" t="str">
        <f t="shared" si="5"/>
        <v> </v>
      </c>
    </row>
    <row r="589" spans="7:8">
      <c r="G589" s="31" t="str">
        <f t="shared" si="4"/>
        <v> </v>
      </c>
      <c r="H589" s="31" t="str">
        <f t="shared" si="5"/>
        <v> </v>
      </c>
    </row>
    <row r="590" spans="7:8">
      <c r="G590" s="31" t="str">
        <f t="shared" si="4"/>
        <v> </v>
      </c>
      <c r="H590" s="31" t="str">
        <f t="shared" si="5"/>
        <v> </v>
      </c>
    </row>
    <row r="591" spans="7:8">
      <c r="G591" s="31" t="str">
        <f t="shared" si="4"/>
        <v> </v>
      </c>
      <c r="H591" s="31" t="str">
        <f t="shared" si="5"/>
        <v> </v>
      </c>
    </row>
    <row r="592" spans="7:8">
      <c r="G592" s="31" t="str">
        <f t="shared" si="4"/>
        <v> </v>
      </c>
      <c r="H592" s="31" t="str">
        <f t="shared" si="5"/>
        <v> </v>
      </c>
    </row>
    <row r="593" spans="7:8">
      <c r="G593" s="31" t="str">
        <f t="shared" si="4"/>
        <v> </v>
      </c>
      <c r="H593" s="31" t="str">
        <f t="shared" si="5"/>
        <v> </v>
      </c>
    </row>
    <row r="594" spans="7:8">
      <c r="G594" s="31" t="str">
        <f t="shared" si="4"/>
        <v> </v>
      </c>
      <c r="H594" s="31" t="str">
        <f t="shared" si="5"/>
        <v> </v>
      </c>
    </row>
    <row r="595" spans="7:8">
      <c r="G595" s="31" t="str">
        <f t="shared" si="4"/>
        <v> </v>
      </c>
      <c r="H595" s="31" t="str">
        <f t="shared" si="5"/>
        <v> </v>
      </c>
    </row>
    <row r="596" spans="7:8">
      <c r="G596" s="31" t="str">
        <f t="shared" si="4"/>
        <v> </v>
      </c>
      <c r="H596" s="31" t="str">
        <f t="shared" si="5"/>
        <v> </v>
      </c>
    </row>
    <row r="597" spans="7:8">
      <c r="G597" s="31" t="str">
        <f t="shared" si="4"/>
        <v> </v>
      </c>
      <c r="H597" s="31" t="str">
        <f t="shared" si="5"/>
        <v> </v>
      </c>
    </row>
    <row r="598" spans="7:8">
      <c r="G598" s="31" t="str">
        <f t="shared" si="4"/>
        <v> </v>
      </c>
      <c r="H598" s="31" t="str">
        <f t="shared" si="5"/>
        <v> </v>
      </c>
    </row>
    <row r="599" spans="7:8">
      <c r="G599" s="31" t="str">
        <f t="shared" si="4"/>
        <v> </v>
      </c>
      <c r="H599" s="31" t="str">
        <f t="shared" si="5"/>
        <v> </v>
      </c>
    </row>
    <row r="600" spans="7:8">
      <c r="G600" s="31" t="str">
        <f t="shared" si="4"/>
        <v> </v>
      </c>
      <c r="H600" s="31" t="str">
        <f t="shared" si="5"/>
        <v> </v>
      </c>
    </row>
    <row r="601" spans="7:8">
      <c r="G601" s="31" t="str">
        <f t="shared" si="4"/>
        <v> </v>
      </c>
      <c r="H601" s="31" t="str">
        <f t="shared" si="5"/>
        <v> </v>
      </c>
    </row>
    <row r="602" spans="7:8">
      <c r="G602" s="31" t="str">
        <f t="shared" si="4"/>
        <v> </v>
      </c>
      <c r="H602" s="31" t="str">
        <f t="shared" si="5"/>
        <v> </v>
      </c>
    </row>
    <row r="603" spans="7:8">
      <c r="G603" s="31" t="str">
        <f t="shared" si="4"/>
        <v> </v>
      </c>
      <c r="H603" s="31" t="str">
        <f t="shared" si="5"/>
        <v> </v>
      </c>
    </row>
    <row r="604" spans="7:8">
      <c r="G604" s="31" t="str">
        <f t="shared" si="4"/>
        <v> </v>
      </c>
      <c r="H604" s="31" t="str">
        <f t="shared" si="5"/>
        <v> </v>
      </c>
    </row>
    <row r="605" spans="7:8">
      <c r="G605" s="31" t="str">
        <f t="shared" si="4"/>
        <v> </v>
      </c>
      <c r="H605" s="31" t="str">
        <f t="shared" si="5"/>
        <v> </v>
      </c>
    </row>
    <row r="606" spans="7:8">
      <c r="G606" s="31" t="str">
        <f t="shared" si="4"/>
        <v> </v>
      </c>
      <c r="H606" s="31" t="str">
        <f t="shared" si="5"/>
        <v> </v>
      </c>
    </row>
    <row r="607" spans="7:8">
      <c r="G607" s="31" t="str">
        <f t="shared" si="4"/>
        <v> </v>
      </c>
      <c r="H607" s="31" t="str">
        <f t="shared" si="5"/>
        <v> </v>
      </c>
    </row>
    <row r="608" spans="7:8">
      <c r="G608" s="31" t="str">
        <f t="shared" si="4"/>
        <v> </v>
      </c>
      <c r="H608" s="31" t="str">
        <f t="shared" si="5"/>
        <v> </v>
      </c>
    </row>
    <row r="609" spans="7:8">
      <c r="G609" s="31" t="str">
        <f t="shared" si="4"/>
        <v> </v>
      </c>
      <c r="H609" s="31" t="str">
        <f t="shared" si="5"/>
        <v> </v>
      </c>
    </row>
    <row r="610" spans="7:8">
      <c r="G610" s="31" t="str">
        <f t="shared" si="4"/>
        <v> </v>
      </c>
      <c r="H610" s="31" t="str">
        <f t="shared" si="5"/>
        <v> </v>
      </c>
    </row>
    <row r="611" spans="7:8">
      <c r="G611" s="31" t="str">
        <f t="shared" si="4"/>
        <v> </v>
      </c>
      <c r="H611" s="31" t="str">
        <f t="shared" si="5"/>
        <v> </v>
      </c>
    </row>
    <row r="612" spans="7:8">
      <c r="G612" s="31" t="str">
        <f t="shared" si="4"/>
        <v> </v>
      </c>
      <c r="H612" s="31" t="str">
        <f t="shared" si="5"/>
        <v> </v>
      </c>
    </row>
    <row r="613" spans="7:8">
      <c r="G613" s="31" t="str">
        <f t="shared" si="4"/>
        <v> </v>
      </c>
      <c r="H613" s="31" t="str">
        <f t="shared" si="5"/>
        <v> </v>
      </c>
    </row>
    <row r="614" spans="7:8">
      <c r="G614" s="31" t="str">
        <f t="shared" si="4"/>
        <v> </v>
      </c>
      <c r="H614" s="31" t="str">
        <f t="shared" si="5"/>
        <v> </v>
      </c>
    </row>
    <row r="615" spans="7:8">
      <c r="G615" s="31" t="str">
        <f t="shared" si="4"/>
        <v> </v>
      </c>
      <c r="H615" s="31" t="str">
        <f t="shared" si="5"/>
        <v> </v>
      </c>
    </row>
    <row r="616" spans="7:8">
      <c r="G616" s="31" t="str">
        <f t="shared" si="4"/>
        <v> </v>
      </c>
      <c r="H616" s="31" t="str">
        <f t="shared" si="5"/>
        <v> </v>
      </c>
    </row>
    <row r="617" spans="7:8">
      <c r="G617" s="31" t="str">
        <f t="shared" si="4"/>
        <v> </v>
      </c>
      <c r="H617" s="31" t="str">
        <f t="shared" si="5"/>
        <v> </v>
      </c>
    </row>
    <row r="618" spans="7:8">
      <c r="G618" s="31" t="str">
        <f t="shared" si="4"/>
        <v> </v>
      </c>
      <c r="H618" s="31" t="str">
        <f t="shared" si="5"/>
        <v> </v>
      </c>
    </row>
    <row r="619" spans="7:8">
      <c r="G619" s="31" t="str">
        <f t="shared" si="4"/>
        <v> </v>
      </c>
      <c r="H619" s="31" t="str">
        <f t="shared" si="5"/>
        <v> </v>
      </c>
    </row>
    <row r="620" spans="7:8">
      <c r="G620" s="31" t="str">
        <f t="shared" si="4"/>
        <v> </v>
      </c>
      <c r="H620" s="31" t="str">
        <f t="shared" si="5"/>
        <v> </v>
      </c>
    </row>
    <row r="621" spans="7:8">
      <c r="G621" s="31" t="str">
        <f t="shared" si="4"/>
        <v> </v>
      </c>
      <c r="H621" s="31" t="str">
        <f t="shared" si="5"/>
        <v> </v>
      </c>
    </row>
    <row r="622" spans="7:8">
      <c r="G622" s="31" t="str">
        <f t="shared" si="4"/>
        <v> </v>
      </c>
      <c r="H622" s="31" t="str">
        <f t="shared" si="5"/>
        <v> </v>
      </c>
    </row>
    <row r="623" spans="7:8">
      <c r="G623" s="31" t="str">
        <f t="shared" si="4"/>
        <v> </v>
      </c>
      <c r="H623" s="31" t="str">
        <f t="shared" si="5"/>
        <v> </v>
      </c>
    </row>
    <row r="624" spans="7:8">
      <c r="G624" s="31" t="str">
        <f t="shared" si="4"/>
        <v> </v>
      </c>
      <c r="H624" s="31" t="str">
        <f t="shared" si="5"/>
        <v> </v>
      </c>
    </row>
    <row r="625" spans="7:8">
      <c r="G625" s="31" t="str">
        <f t="shared" si="4"/>
        <v> </v>
      </c>
      <c r="H625" s="31" t="str">
        <f t="shared" si="5"/>
        <v> </v>
      </c>
    </row>
    <row r="626" spans="7:8">
      <c r="G626" s="31" t="str">
        <f t="shared" si="4"/>
        <v> </v>
      </c>
      <c r="H626" s="31" t="str">
        <f t="shared" si="5"/>
        <v> </v>
      </c>
    </row>
    <row r="627" spans="7:8">
      <c r="G627" s="31" t="str">
        <f t="shared" si="4"/>
        <v> </v>
      </c>
      <c r="H627" s="31" t="str">
        <f t="shared" si="5"/>
        <v> </v>
      </c>
    </row>
    <row r="628" spans="7:8">
      <c r="G628" s="31" t="str">
        <f t="shared" si="4"/>
        <v> </v>
      </c>
      <c r="H628" s="31" t="str">
        <f t="shared" si="5"/>
        <v> </v>
      </c>
    </row>
    <row r="629" spans="7:8">
      <c r="G629" s="31" t="str">
        <f t="shared" si="4"/>
        <v> </v>
      </c>
      <c r="H629" s="31" t="str">
        <f t="shared" si="5"/>
        <v> </v>
      </c>
    </row>
    <row r="630" spans="7:8">
      <c r="G630" s="31" t="str">
        <f t="shared" si="4"/>
        <v> </v>
      </c>
      <c r="H630" s="31" t="str">
        <f t="shared" si="5"/>
        <v> </v>
      </c>
    </row>
    <row r="631" spans="7:8">
      <c r="G631" s="31" t="str">
        <f t="shared" si="4"/>
        <v> </v>
      </c>
      <c r="H631" s="31" t="str">
        <f t="shared" si="5"/>
        <v> </v>
      </c>
    </row>
    <row r="632" spans="7:8">
      <c r="G632" s="31" t="str">
        <f t="shared" si="4"/>
        <v> </v>
      </c>
      <c r="H632" s="31" t="str">
        <f t="shared" si="5"/>
        <v> </v>
      </c>
    </row>
    <row r="633" spans="7:8">
      <c r="G633" s="31" t="str">
        <f t="shared" si="4"/>
        <v> </v>
      </c>
      <c r="H633" s="31" t="str">
        <f t="shared" si="5"/>
        <v> </v>
      </c>
    </row>
    <row r="634" spans="7:8">
      <c r="G634" s="31" t="str">
        <f t="shared" si="4"/>
        <v> </v>
      </c>
      <c r="H634" s="31" t="str">
        <f t="shared" si="5"/>
        <v> </v>
      </c>
    </row>
    <row r="635" spans="7:8">
      <c r="G635" s="31" t="str">
        <f t="shared" si="4"/>
        <v> </v>
      </c>
      <c r="H635" s="31" t="str">
        <f t="shared" si="5"/>
        <v> </v>
      </c>
    </row>
    <row r="636" spans="7:8">
      <c r="G636" s="31" t="str">
        <f t="shared" si="4"/>
        <v> </v>
      </c>
      <c r="H636" s="31" t="str">
        <f t="shared" si="5"/>
        <v> </v>
      </c>
    </row>
    <row r="637" spans="7:8">
      <c r="G637" s="31" t="str">
        <f t="shared" si="4"/>
        <v> </v>
      </c>
      <c r="H637" s="31" t="str">
        <f t="shared" si="5"/>
        <v> </v>
      </c>
    </row>
    <row r="638" spans="7:8">
      <c r="G638" s="31" t="str">
        <f t="shared" si="4"/>
        <v> </v>
      </c>
      <c r="H638" s="31" t="str">
        <f t="shared" si="5"/>
        <v> </v>
      </c>
    </row>
    <row r="639" spans="7:8">
      <c r="G639" s="31" t="str">
        <f t="shared" si="4"/>
        <v> </v>
      </c>
      <c r="H639" s="31" t="str">
        <f t="shared" si="5"/>
        <v> </v>
      </c>
    </row>
    <row r="640" spans="7:8">
      <c r="G640" s="31" t="str">
        <f t="shared" si="4"/>
        <v> </v>
      </c>
      <c r="H640" s="31" t="str">
        <f t="shared" si="5"/>
        <v> </v>
      </c>
    </row>
    <row r="641" spans="7:8">
      <c r="G641" s="31" t="str">
        <f t="shared" si="4"/>
        <v> </v>
      </c>
      <c r="H641" s="31" t="str">
        <f t="shared" si="5"/>
        <v> </v>
      </c>
    </row>
    <row r="642" spans="7:8">
      <c r="G642" s="31" t="str">
        <f t="shared" si="4"/>
        <v> </v>
      </c>
      <c r="H642" s="31" t="str">
        <f t="shared" si="5"/>
        <v> </v>
      </c>
    </row>
    <row r="643" spans="7:8">
      <c r="G643" s="31" t="str">
        <f t="shared" si="4"/>
        <v> </v>
      </c>
      <c r="H643" s="31" t="str">
        <f t="shared" si="5"/>
        <v> </v>
      </c>
    </row>
    <row r="644" spans="7:8">
      <c r="G644" s="31" t="str">
        <f t="shared" si="4"/>
        <v> </v>
      </c>
      <c r="H644" s="31" t="str">
        <f t="shared" si="5"/>
        <v> </v>
      </c>
    </row>
    <row r="645" spans="7:8">
      <c r="G645" s="31" t="str">
        <f t="shared" si="4"/>
        <v> </v>
      </c>
      <c r="H645" s="31" t="str">
        <f t="shared" si="5"/>
        <v> </v>
      </c>
    </row>
    <row r="646" spans="7:8">
      <c r="G646" s="31" t="str">
        <f t="shared" si="4"/>
        <v> </v>
      </c>
      <c r="H646" s="31" t="str">
        <f t="shared" si="5"/>
        <v> </v>
      </c>
    </row>
    <row r="647" spans="7:8">
      <c r="G647" s="31" t="str">
        <f t="shared" si="4"/>
        <v> </v>
      </c>
      <c r="H647" s="31" t="str">
        <f t="shared" si="5"/>
        <v> </v>
      </c>
    </row>
    <row r="648" spans="7:8">
      <c r="G648" s="31" t="str">
        <f t="shared" si="4"/>
        <v> </v>
      </c>
      <c r="H648" s="31" t="str">
        <f t="shared" si="5"/>
        <v> </v>
      </c>
    </row>
    <row r="649" spans="7:8">
      <c r="G649" s="31" t="str">
        <f t="shared" si="4"/>
        <v> </v>
      </c>
      <c r="H649" s="31" t="str">
        <f t="shared" si="5"/>
        <v> </v>
      </c>
    </row>
    <row r="650" spans="7:8">
      <c r="G650" s="31" t="str">
        <f t="shared" si="4"/>
        <v> </v>
      </c>
      <c r="H650" s="31" t="str">
        <f t="shared" si="5"/>
        <v> </v>
      </c>
    </row>
    <row r="651" spans="7:8">
      <c r="G651" s="31" t="str">
        <f t="shared" si="4"/>
        <v> </v>
      </c>
      <c r="H651" s="31" t="str">
        <f t="shared" si="5"/>
        <v> </v>
      </c>
    </row>
    <row r="652" spans="7:8">
      <c r="G652" s="31" t="str">
        <f t="shared" si="4"/>
        <v> </v>
      </c>
      <c r="H652" s="31" t="str">
        <f t="shared" si="5"/>
        <v> </v>
      </c>
    </row>
    <row r="653" spans="7:8">
      <c r="G653" s="31" t="str">
        <f t="shared" si="4"/>
        <v> </v>
      </c>
      <c r="H653" s="31" t="str">
        <f t="shared" si="5"/>
        <v> </v>
      </c>
    </row>
    <row r="654" spans="7:8">
      <c r="G654" s="31" t="str">
        <f t="shared" si="4"/>
        <v> </v>
      </c>
      <c r="H654" s="31" t="str">
        <f t="shared" si="5"/>
        <v> </v>
      </c>
    </row>
    <row r="655" spans="7:8">
      <c r="G655" s="31" t="str">
        <f t="shared" si="4"/>
        <v> </v>
      </c>
      <c r="H655" s="31" t="str">
        <f t="shared" si="5"/>
        <v> </v>
      </c>
    </row>
    <row r="656" spans="7:8">
      <c r="G656" s="31" t="str">
        <f t="shared" si="4"/>
        <v> </v>
      </c>
      <c r="H656" s="31" t="str">
        <f t="shared" si="5"/>
        <v> </v>
      </c>
    </row>
    <row r="657" spans="7:8">
      <c r="G657" s="31" t="str">
        <f t="shared" si="4"/>
        <v> </v>
      </c>
      <c r="H657" s="31" t="str">
        <f t="shared" si="5"/>
        <v> </v>
      </c>
    </row>
    <row r="658" spans="7:8">
      <c r="G658" s="31" t="str">
        <f t="shared" si="4"/>
        <v> </v>
      </c>
      <c r="H658" s="31" t="str">
        <f t="shared" si="5"/>
        <v> </v>
      </c>
    </row>
    <row r="659" spans="7:8">
      <c r="G659" s="31" t="str">
        <f t="shared" si="4"/>
        <v> </v>
      </c>
      <c r="H659" s="31" t="str">
        <f t="shared" si="5"/>
        <v> </v>
      </c>
    </row>
    <row r="660" spans="7:8">
      <c r="G660" s="31" t="str">
        <f t="shared" si="4"/>
        <v> </v>
      </c>
      <c r="H660" s="31" t="str">
        <f t="shared" si="5"/>
        <v> </v>
      </c>
    </row>
    <row r="661" spans="7:8">
      <c r="G661" s="31" t="str">
        <f t="shared" si="4"/>
        <v> </v>
      </c>
      <c r="H661" s="31" t="str">
        <f t="shared" si="5"/>
        <v> </v>
      </c>
    </row>
    <row r="662" spans="7:8">
      <c r="G662" s="31" t="str">
        <f t="shared" si="4"/>
        <v> </v>
      </c>
      <c r="H662" s="31" t="str">
        <f t="shared" si="5"/>
        <v> </v>
      </c>
    </row>
    <row r="663" spans="7:8">
      <c r="G663" s="31" t="str">
        <f t="shared" si="4"/>
        <v> </v>
      </c>
      <c r="H663" s="31" t="str">
        <f t="shared" si="5"/>
        <v> </v>
      </c>
    </row>
    <row r="664" spans="7:8">
      <c r="G664" s="31" t="str">
        <f t="shared" si="4"/>
        <v> </v>
      </c>
      <c r="H664" s="31" t="str">
        <f t="shared" si="5"/>
        <v> </v>
      </c>
    </row>
    <row r="665" spans="7:8">
      <c r="G665" s="31" t="str">
        <f t="shared" si="4"/>
        <v> </v>
      </c>
      <c r="H665" s="31" t="str">
        <f t="shared" si="5"/>
        <v> </v>
      </c>
    </row>
    <row r="666" spans="7:8">
      <c r="G666" s="31" t="str">
        <f t="shared" si="4"/>
        <v> </v>
      </c>
      <c r="H666" s="31" t="str">
        <f t="shared" si="5"/>
        <v> </v>
      </c>
    </row>
    <row r="667" spans="7:8">
      <c r="G667" s="31" t="str">
        <f t="shared" si="4"/>
        <v> </v>
      </c>
      <c r="H667" s="31" t="str">
        <f t="shared" si="5"/>
        <v> </v>
      </c>
    </row>
    <row r="668" spans="7:8">
      <c r="G668" s="31" t="str">
        <f t="shared" si="4"/>
        <v> </v>
      </c>
      <c r="H668" s="31" t="str">
        <f t="shared" si="5"/>
        <v> </v>
      </c>
    </row>
    <row r="669" spans="7:8">
      <c r="G669" s="31" t="str">
        <f t="shared" si="4"/>
        <v> </v>
      </c>
      <c r="H669" s="31" t="str">
        <f t="shared" si="5"/>
        <v> </v>
      </c>
    </row>
    <row r="670" spans="7:8">
      <c r="G670" s="31" t="str">
        <f t="shared" si="4"/>
        <v> </v>
      </c>
      <c r="H670" s="31" t="str">
        <f t="shared" si="5"/>
        <v> </v>
      </c>
    </row>
    <row r="671" spans="7:8">
      <c r="G671" s="31" t="str">
        <f t="shared" si="4"/>
        <v> </v>
      </c>
      <c r="H671" s="31" t="str">
        <f t="shared" si="5"/>
        <v> </v>
      </c>
    </row>
    <row r="672" spans="7:8">
      <c r="G672" s="31" t="str">
        <f t="shared" si="4"/>
        <v> </v>
      </c>
      <c r="H672" s="31" t="str">
        <f t="shared" si="5"/>
        <v> </v>
      </c>
    </row>
    <row r="673" spans="7:8">
      <c r="G673" s="31" t="str">
        <f t="shared" si="4"/>
        <v> </v>
      </c>
      <c r="H673" s="31" t="str">
        <f t="shared" si="5"/>
        <v> </v>
      </c>
    </row>
    <row r="674" spans="7:8">
      <c r="G674" s="31" t="str">
        <f t="shared" si="4"/>
        <v> </v>
      </c>
      <c r="H674" s="31" t="str">
        <f t="shared" si="5"/>
        <v> </v>
      </c>
    </row>
    <row r="675" spans="7:8">
      <c r="G675" s="31" t="str">
        <f t="shared" si="4"/>
        <v> </v>
      </c>
      <c r="H675" s="31" t="str">
        <f t="shared" si="5"/>
        <v> </v>
      </c>
    </row>
    <row r="676" spans="7:8">
      <c r="G676" s="31" t="str">
        <f t="shared" si="4"/>
        <v> </v>
      </c>
      <c r="H676" s="31" t="str">
        <f t="shared" si="5"/>
        <v> </v>
      </c>
    </row>
    <row r="677" spans="7:8">
      <c r="G677" s="31" t="str">
        <f t="shared" si="4"/>
        <v> </v>
      </c>
      <c r="H677" s="31" t="str">
        <f t="shared" si="5"/>
        <v> </v>
      </c>
    </row>
    <row r="678" spans="7:8">
      <c r="G678" s="31" t="str">
        <f t="shared" si="4"/>
        <v> </v>
      </c>
      <c r="H678" s="31" t="str">
        <f t="shared" si="5"/>
        <v> </v>
      </c>
    </row>
    <row r="679" spans="7:8">
      <c r="G679" s="31" t="str">
        <f t="shared" si="4"/>
        <v> </v>
      </c>
      <c r="H679" s="31" t="str">
        <f t="shared" si="5"/>
        <v> </v>
      </c>
    </row>
    <row r="680" spans="7:8">
      <c r="G680" s="31" t="str">
        <f t="shared" si="4"/>
        <v> </v>
      </c>
      <c r="H680" s="31" t="str">
        <f t="shared" si="5"/>
        <v> </v>
      </c>
    </row>
    <row r="681" spans="7:8">
      <c r="G681" s="31" t="str">
        <f t="shared" si="4"/>
        <v> </v>
      </c>
      <c r="H681" s="31" t="str">
        <f t="shared" si="5"/>
        <v> </v>
      </c>
    </row>
    <row r="682" spans="7:8">
      <c r="G682" s="31" t="str">
        <f t="shared" si="4"/>
        <v> </v>
      </c>
      <c r="H682" s="31" t="str">
        <f t="shared" si="5"/>
        <v> </v>
      </c>
    </row>
    <row r="683" spans="7:8">
      <c r="G683" s="31" t="str">
        <f t="shared" si="4"/>
        <v> </v>
      </c>
      <c r="H683" s="31" t="str">
        <f t="shared" si="5"/>
        <v> </v>
      </c>
    </row>
    <row r="684" spans="7:8">
      <c r="G684" s="31" t="str">
        <f t="shared" si="4"/>
        <v> </v>
      </c>
      <c r="H684" s="31" t="str">
        <f t="shared" si="5"/>
        <v> </v>
      </c>
    </row>
    <row r="685" spans="7:8">
      <c r="G685" s="31" t="str">
        <f t="shared" si="4"/>
        <v> </v>
      </c>
      <c r="H685" s="31" t="str">
        <f t="shared" si="5"/>
        <v> </v>
      </c>
    </row>
    <row r="686" spans="7:8">
      <c r="G686" s="31" t="str">
        <f t="shared" si="4"/>
        <v> </v>
      </c>
      <c r="H686" s="31" t="str">
        <f t="shared" si="5"/>
        <v> </v>
      </c>
    </row>
    <row r="687" spans="7:8">
      <c r="G687" s="31" t="str">
        <f t="shared" si="4"/>
        <v> </v>
      </c>
      <c r="H687" s="31" t="str">
        <f t="shared" si="5"/>
        <v> </v>
      </c>
    </row>
    <row r="688" spans="7:8">
      <c r="G688" s="31" t="str">
        <f t="shared" si="4"/>
        <v> </v>
      </c>
      <c r="H688" s="31" t="str">
        <f t="shared" si="5"/>
        <v> </v>
      </c>
    </row>
    <row r="689" spans="7:8">
      <c r="G689" s="31" t="str">
        <f t="shared" si="4"/>
        <v> </v>
      </c>
      <c r="H689" s="31" t="str">
        <f t="shared" si="5"/>
        <v> </v>
      </c>
    </row>
    <row r="690" spans="7:8">
      <c r="G690" s="31" t="str">
        <f t="shared" si="4"/>
        <v> </v>
      </c>
      <c r="H690" s="31" t="str">
        <f t="shared" si="5"/>
        <v> </v>
      </c>
    </row>
    <row r="691" spans="7:8">
      <c r="G691" s="31" t="str">
        <f t="shared" si="4"/>
        <v> </v>
      </c>
      <c r="H691" s="31" t="str">
        <f t="shared" si="5"/>
        <v> </v>
      </c>
    </row>
    <row r="692" spans="7:8">
      <c r="G692" s="31" t="str">
        <f t="shared" si="4"/>
        <v> </v>
      </c>
      <c r="H692" s="31" t="str">
        <f t="shared" si="5"/>
        <v> </v>
      </c>
    </row>
    <row r="693" spans="7:8">
      <c r="G693" s="31" t="str">
        <f t="shared" si="4"/>
        <v> </v>
      </c>
      <c r="H693" s="31" t="str">
        <f t="shared" si="5"/>
        <v> </v>
      </c>
    </row>
    <row r="694" spans="7:8">
      <c r="G694" s="31" t="str">
        <f t="shared" si="4"/>
        <v> </v>
      </c>
      <c r="H694" s="31" t="str">
        <f t="shared" si="5"/>
        <v> </v>
      </c>
    </row>
    <row r="695" spans="7:8">
      <c r="G695" s="31" t="str">
        <f t="shared" si="4"/>
        <v> </v>
      </c>
      <c r="H695" s="31" t="str">
        <f t="shared" si="5"/>
        <v> </v>
      </c>
    </row>
    <row r="696" spans="7:8">
      <c r="G696" s="31" t="str">
        <f t="shared" si="4"/>
        <v> </v>
      </c>
      <c r="H696" s="31" t="str">
        <f t="shared" si="5"/>
        <v> </v>
      </c>
    </row>
    <row r="697" spans="7:8">
      <c r="G697" s="31" t="str">
        <f t="shared" si="4"/>
        <v> </v>
      </c>
      <c r="H697" s="31" t="str">
        <f t="shared" si="5"/>
        <v> </v>
      </c>
    </row>
    <row r="698" spans="7:8">
      <c r="G698" s="31" t="str">
        <f t="shared" si="4"/>
        <v> </v>
      </c>
      <c r="H698" s="31" t="str">
        <f t="shared" si="5"/>
        <v> </v>
      </c>
    </row>
    <row r="699" spans="7:8">
      <c r="G699" s="31" t="str">
        <f t="shared" si="4"/>
        <v> </v>
      </c>
      <c r="H699" s="31" t="str">
        <f t="shared" si="5"/>
        <v> </v>
      </c>
    </row>
    <row r="700" spans="7:8">
      <c r="G700" s="31" t="str">
        <f t="shared" si="4"/>
        <v> </v>
      </c>
      <c r="H700" s="31" t="str">
        <f t="shared" si="5"/>
        <v> </v>
      </c>
    </row>
    <row r="701" spans="7:8">
      <c r="G701" s="31" t="str">
        <f t="shared" si="4"/>
        <v> </v>
      </c>
      <c r="H701" s="31" t="str">
        <f t="shared" si="5"/>
        <v> </v>
      </c>
    </row>
    <row r="702" spans="7:8">
      <c r="G702" s="31" t="str">
        <f t="shared" si="4"/>
        <v> </v>
      </c>
      <c r="H702" s="31" t="str">
        <f t="shared" si="5"/>
        <v> </v>
      </c>
    </row>
    <row r="703" spans="7:8">
      <c r="G703" s="31" t="str">
        <f t="shared" si="4"/>
        <v> </v>
      </c>
      <c r="H703" s="31" t="str">
        <f t="shared" si="5"/>
        <v> </v>
      </c>
    </row>
    <row r="704" spans="7:8">
      <c r="G704" s="31" t="str">
        <f t="shared" si="4"/>
        <v> </v>
      </c>
      <c r="H704" s="31" t="str">
        <f t="shared" si="5"/>
        <v> </v>
      </c>
    </row>
    <row r="705" spans="7:8">
      <c r="G705" s="31" t="str">
        <f t="shared" si="4"/>
        <v> </v>
      </c>
      <c r="H705" s="31" t="str">
        <f t="shared" si="5"/>
        <v> </v>
      </c>
    </row>
    <row r="706" spans="7:8">
      <c r="G706" s="31" t="str">
        <f t="shared" si="4"/>
        <v> </v>
      </c>
      <c r="H706" s="31" t="str">
        <f t="shared" si="5"/>
        <v> </v>
      </c>
    </row>
    <row r="707" spans="7:8">
      <c r="G707" s="31" t="str">
        <f t="shared" si="4"/>
        <v> </v>
      </c>
      <c r="H707" s="31" t="str">
        <f t="shared" si="5"/>
        <v> </v>
      </c>
    </row>
    <row r="708" spans="7:8">
      <c r="G708" s="31" t="str">
        <f t="shared" si="4"/>
        <v> </v>
      </c>
      <c r="H708" s="31" t="str">
        <f t="shared" si="5"/>
        <v> </v>
      </c>
    </row>
    <row r="709" spans="7:8">
      <c r="G709" s="31" t="str">
        <f t="shared" si="4"/>
        <v> </v>
      </c>
      <c r="H709" s="31" t="str">
        <f t="shared" si="5"/>
        <v> </v>
      </c>
    </row>
    <row r="710" spans="7:8">
      <c r="G710" s="31" t="str">
        <f t="shared" si="4"/>
        <v> </v>
      </c>
      <c r="H710" s="31" t="str">
        <f t="shared" si="5"/>
        <v> </v>
      </c>
    </row>
    <row r="711" spans="7:8">
      <c r="G711" s="31" t="str">
        <f t="shared" si="4"/>
        <v> </v>
      </c>
      <c r="H711" s="31" t="str">
        <f t="shared" si="5"/>
        <v> </v>
      </c>
    </row>
    <row r="712" spans="7:8">
      <c r="G712" s="31" t="str">
        <f t="shared" si="4"/>
        <v> </v>
      </c>
      <c r="H712" s="31" t="str">
        <f t="shared" si="5"/>
        <v> </v>
      </c>
    </row>
    <row r="713" spans="7:8">
      <c r="G713" s="31" t="str">
        <f t="shared" si="4"/>
        <v> </v>
      </c>
      <c r="H713" s="31" t="str">
        <f t="shared" si="5"/>
        <v> </v>
      </c>
    </row>
    <row r="714" spans="7:8">
      <c r="G714" s="31" t="str">
        <f t="shared" si="4"/>
        <v> </v>
      </c>
      <c r="H714" s="31" t="str">
        <f t="shared" si="5"/>
        <v> </v>
      </c>
    </row>
    <row r="715" spans="7:8">
      <c r="G715" s="31" t="str">
        <f t="shared" si="4"/>
        <v> </v>
      </c>
      <c r="H715" s="31" t="str">
        <f t="shared" si="5"/>
        <v> </v>
      </c>
    </row>
    <row r="716" spans="7:8">
      <c r="G716" s="31" t="str">
        <f t="shared" si="4"/>
        <v> </v>
      </c>
      <c r="H716" s="31" t="str">
        <f t="shared" si="5"/>
        <v> </v>
      </c>
    </row>
    <row r="717" spans="7:8">
      <c r="G717" s="31" t="str">
        <f t="shared" si="4"/>
        <v> </v>
      </c>
      <c r="H717" s="31" t="str">
        <f t="shared" si="5"/>
        <v> </v>
      </c>
    </row>
    <row r="718" spans="7:8">
      <c r="G718" s="31" t="str">
        <f t="shared" si="4"/>
        <v> </v>
      </c>
      <c r="H718" s="31" t="str">
        <f t="shared" si="5"/>
        <v> </v>
      </c>
    </row>
    <row r="719" spans="7:8">
      <c r="G719" s="31" t="str">
        <f t="shared" si="4"/>
        <v> </v>
      </c>
      <c r="H719" s="31" t="str">
        <f t="shared" si="5"/>
        <v> </v>
      </c>
    </row>
    <row r="720" spans="7:8">
      <c r="G720" s="31" t="str">
        <f t="shared" si="4"/>
        <v> </v>
      </c>
      <c r="H720" s="31" t="str">
        <f t="shared" si="5"/>
        <v> </v>
      </c>
    </row>
    <row r="721" spans="7:8">
      <c r="G721" s="31" t="str">
        <f t="shared" si="4"/>
        <v> </v>
      </c>
      <c r="H721" s="31" t="str">
        <f t="shared" si="5"/>
        <v> </v>
      </c>
    </row>
    <row r="722" spans="7:8">
      <c r="G722" s="31" t="str">
        <f t="shared" si="4"/>
        <v> </v>
      </c>
      <c r="H722" s="31" t="str">
        <f t="shared" si="5"/>
        <v> </v>
      </c>
    </row>
    <row r="723" spans="7:8">
      <c r="G723" s="31" t="str">
        <f t="shared" si="4"/>
        <v> </v>
      </c>
      <c r="H723" s="31" t="str">
        <f t="shared" si="5"/>
        <v> </v>
      </c>
    </row>
    <row r="724" spans="7:8">
      <c r="G724" s="31" t="str">
        <f t="shared" si="4"/>
        <v> </v>
      </c>
      <c r="H724" s="31" t="str">
        <f t="shared" si="5"/>
        <v> </v>
      </c>
    </row>
    <row r="725" spans="7:8">
      <c r="G725" s="31" t="str">
        <f t="shared" si="4"/>
        <v> </v>
      </c>
      <c r="H725" s="31" t="str">
        <f t="shared" si="5"/>
        <v> </v>
      </c>
    </row>
    <row r="726" spans="7:8">
      <c r="G726" s="31" t="str">
        <f t="shared" si="4"/>
        <v> </v>
      </c>
      <c r="H726" s="31" t="str">
        <f t="shared" si="5"/>
        <v> </v>
      </c>
    </row>
    <row r="727" spans="7:8">
      <c r="G727" s="31" t="str">
        <f t="shared" si="4"/>
        <v> </v>
      </c>
      <c r="H727" s="31" t="str">
        <f t="shared" si="5"/>
        <v> </v>
      </c>
    </row>
    <row r="728" spans="7:8">
      <c r="G728" s="31" t="str">
        <f t="shared" si="4"/>
        <v> </v>
      </c>
      <c r="H728" s="31" t="str">
        <f t="shared" si="5"/>
        <v> </v>
      </c>
    </row>
    <row r="729" spans="7:8">
      <c r="G729" s="31" t="str">
        <f t="shared" si="4"/>
        <v> </v>
      </c>
      <c r="H729" s="31" t="str">
        <f t="shared" si="5"/>
        <v> </v>
      </c>
    </row>
    <row r="730" spans="7:8">
      <c r="G730" s="31" t="str">
        <f t="shared" si="4"/>
        <v> </v>
      </c>
      <c r="H730" s="31" t="str">
        <f t="shared" si="5"/>
        <v> </v>
      </c>
    </row>
    <row r="731" spans="7:8">
      <c r="G731" s="31" t="str">
        <f t="shared" si="4"/>
        <v> </v>
      </c>
      <c r="H731" s="31" t="str">
        <f t="shared" si="5"/>
        <v> </v>
      </c>
    </row>
    <row r="732" spans="7:8">
      <c r="G732" s="31" t="str">
        <f t="shared" si="4"/>
        <v> </v>
      </c>
      <c r="H732" s="31" t="str">
        <f t="shared" si="5"/>
        <v> </v>
      </c>
    </row>
    <row r="733" spans="7:8">
      <c r="G733" s="31" t="str">
        <f t="shared" si="4"/>
        <v> </v>
      </c>
      <c r="H733" s="31" t="str">
        <f t="shared" si="5"/>
        <v> </v>
      </c>
    </row>
    <row r="734" spans="7:8">
      <c r="G734" s="31" t="str">
        <f t="shared" si="4"/>
        <v> </v>
      </c>
      <c r="H734" s="31" t="str">
        <f t="shared" si="5"/>
        <v> </v>
      </c>
    </row>
    <row r="735" spans="7:8">
      <c r="G735" s="31" t="str">
        <f t="shared" si="4"/>
        <v> </v>
      </c>
      <c r="H735" s="31" t="str">
        <f t="shared" si="5"/>
        <v> </v>
      </c>
    </row>
    <row r="736" spans="7:8">
      <c r="G736" s="31" t="str">
        <f t="shared" si="4"/>
        <v> </v>
      </c>
      <c r="H736" s="31" t="str">
        <f t="shared" si="5"/>
        <v> </v>
      </c>
    </row>
    <row r="737" spans="7:8">
      <c r="G737" s="31" t="str">
        <f t="shared" si="4"/>
        <v> </v>
      </c>
      <c r="H737" s="31" t="str">
        <f t="shared" si="5"/>
        <v> </v>
      </c>
    </row>
    <row r="738" spans="7:8">
      <c r="G738" s="31" t="str">
        <f t="shared" si="4"/>
        <v> </v>
      </c>
      <c r="H738" s="31" t="str">
        <f t="shared" si="5"/>
        <v> </v>
      </c>
    </row>
    <row r="739" spans="7:8">
      <c r="G739" s="31" t="str">
        <f t="shared" si="4"/>
        <v> </v>
      </c>
      <c r="H739" s="31" t="str">
        <f t="shared" si="5"/>
        <v> </v>
      </c>
    </row>
    <row r="740" spans="7:8">
      <c r="G740" s="31" t="str">
        <f t="shared" si="4"/>
        <v> </v>
      </c>
      <c r="H740" s="31" t="str">
        <f t="shared" si="5"/>
        <v> </v>
      </c>
    </row>
    <row r="741" spans="7:8">
      <c r="G741" s="31" t="str">
        <f t="shared" si="4"/>
        <v> </v>
      </c>
      <c r="H741" s="31" t="str">
        <f t="shared" si="5"/>
        <v> </v>
      </c>
    </row>
    <row r="742" spans="7:8">
      <c r="G742" s="31" t="str">
        <f t="shared" si="4"/>
        <v> </v>
      </c>
      <c r="H742" s="31" t="str">
        <f t="shared" si="5"/>
        <v> </v>
      </c>
    </row>
    <row r="743" spans="7:8">
      <c r="G743" s="31" t="str">
        <f t="shared" si="4"/>
        <v> </v>
      </c>
      <c r="H743" s="31" t="str">
        <f t="shared" si="5"/>
        <v> </v>
      </c>
    </row>
    <row r="744" spans="7:8">
      <c r="G744" s="31" t="str">
        <f t="shared" si="4"/>
        <v> </v>
      </c>
      <c r="H744" s="31" t="str">
        <f t="shared" si="5"/>
        <v> </v>
      </c>
    </row>
    <row r="745" spans="7:8">
      <c r="G745" s="31" t="str">
        <f t="shared" si="4"/>
        <v> </v>
      </c>
      <c r="H745" s="31" t="str">
        <f t="shared" si="5"/>
        <v> </v>
      </c>
    </row>
    <row r="746" spans="7:8">
      <c r="G746" s="31" t="str">
        <f t="shared" si="4"/>
        <v> </v>
      </c>
      <c r="H746" s="31" t="str">
        <f t="shared" si="5"/>
        <v> </v>
      </c>
    </row>
    <row r="747" spans="7:8">
      <c r="G747" s="31" t="str">
        <f t="shared" si="4"/>
        <v> </v>
      </c>
      <c r="H747" s="31" t="str">
        <f t="shared" si="5"/>
        <v> </v>
      </c>
    </row>
    <row r="748" spans="7:8">
      <c r="G748" s="31" t="str">
        <f t="shared" si="4"/>
        <v> </v>
      </c>
      <c r="H748" s="31" t="str">
        <f t="shared" si="5"/>
        <v> </v>
      </c>
    </row>
    <row r="749" spans="7:8">
      <c r="G749" s="31" t="str">
        <f t="shared" si="4"/>
        <v> </v>
      </c>
      <c r="H749" s="31" t="str">
        <f t="shared" si="5"/>
        <v> </v>
      </c>
    </row>
    <row r="750" spans="7:8">
      <c r="G750" s="31" t="str">
        <f t="shared" si="4"/>
        <v> </v>
      </c>
      <c r="H750" s="31" t="str">
        <f t="shared" si="5"/>
        <v> </v>
      </c>
    </row>
    <row r="751" spans="7:8">
      <c r="G751" s="31" t="str">
        <f t="shared" si="4"/>
        <v> </v>
      </c>
      <c r="H751" s="31" t="str">
        <f t="shared" si="5"/>
        <v> </v>
      </c>
    </row>
    <row r="752" spans="7:8">
      <c r="G752" s="31" t="str">
        <f t="shared" si="4"/>
        <v> </v>
      </c>
      <c r="H752" s="31" t="str">
        <f t="shared" si="5"/>
        <v> </v>
      </c>
    </row>
    <row r="753" spans="7:8">
      <c r="G753" s="31" t="str">
        <f t="shared" si="4"/>
        <v> </v>
      </c>
      <c r="H753" s="31" t="str">
        <f t="shared" si="5"/>
        <v> </v>
      </c>
    </row>
    <row r="754" spans="7:8">
      <c r="G754" s="31" t="str">
        <f t="shared" si="4"/>
        <v> </v>
      </c>
      <c r="H754" s="31" t="str">
        <f t="shared" si="5"/>
        <v> </v>
      </c>
    </row>
    <row r="755" spans="7:8">
      <c r="G755" s="31" t="str">
        <f t="shared" si="4"/>
        <v> </v>
      </c>
      <c r="H755" s="31" t="str">
        <f t="shared" si="5"/>
        <v> </v>
      </c>
    </row>
    <row r="756" spans="7:8">
      <c r="G756" s="31" t="str">
        <f t="shared" si="4"/>
        <v> </v>
      </c>
      <c r="H756" s="31" t="str">
        <f t="shared" si="5"/>
        <v> </v>
      </c>
    </row>
    <row r="757" spans="7:8">
      <c r="G757" s="31" t="str">
        <f t="shared" si="4"/>
        <v> </v>
      </c>
      <c r="H757" s="31" t="str">
        <f t="shared" si="5"/>
        <v> </v>
      </c>
    </row>
    <row r="758" spans="7:8">
      <c r="G758" s="31" t="str">
        <f t="shared" si="4"/>
        <v> </v>
      </c>
      <c r="H758" s="31" t="str">
        <f t="shared" si="5"/>
        <v> </v>
      </c>
    </row>
    <row r="759" spans="7:8">
      <c r="G759" s="31" t="str">
        <f t="shared" si="4"/>
        <v> </v>
      </c>
      <c r="H759" s="31" t="str">
        <f t="shared" si="5"/>
        <v> </v>
      </c>
    </row>
    <row r="760" spans="7:8">
      <c r="G760" s="31" t="str">
        <f t="shared" si="4"/>
        <v> </v>
      </c>
      <c r="H760" s="31" t="str">
        <f t="shared" si="5"/>
        <v> </v>
      </c>
    </row>
    <row r="761" spans="7:8">
      <c r="G761" s="31" t="str">
        <f t="shared" si="4"/>
        <v> </v>
      </c>
      <c r="H761" s="31" t="str">
        <f t="shared" si="5"/>
        <v> </v>
      </c>
    </row>
    <row r="762" spans="7:8">
      <c r="G762" s="31" t="str">
        <f t="shared" si="4"/>
        <v> </v>
      </c>
      <c r="H762" s="31" t="str">
        <f t="shared" si="5"/>
        <v> </v>
      </c>
    </row>
    <row r="763" spans="7:8">
      <c r="G763" s="31" t="str">
        <f t="shared" si="4"/>
        <v> </v>
      </c>
      <c r="H763" s="31" t="str">
        <f t="shared" si="5"/>
        <v> </v>
      </c>
    </row>
    <row r="764" spans="7:8">
      <c r="G764" s="31" t="str">
        <f t="shared" si="4"/>
        <v> </v>
      </c>
      <c r="H764" s="31" t="str">
        <f t="shared" si="5"/>
        <v> </v>
      </c>
    </row>
    <row r="765" spans="7:8">
      <c r="G765" s="31" t="str">
        <f t="shared" si="4"/>
        <v> </v>
      </c>
      <c r="H765" s="31" t="str">
        <f t="shared" si="5"/>
        <v> </v>
      </c>
    </row>
    <row r="766" spans="7:8">
      <c r="G766" s="31" t="str">
        <f t="shared" si="4"/>
        <v> </v>
      </c>
      <c r="H766" s="31" t="str">
        <f t="shared" si="5"/>
        <v> </v>
      </c>
    </row>
    <row r="767" spans="7:8">
      <c r="G767" s="31" t="str">
        <f t="shared" ref="G767:G1021" si="6">IFERROR(IF($D767&gt;0,IF($D767=$G$1,$F767," ")," ")," ")</f>
        <v> </v>
      </c>
      <c r="H767" s="31" t="str">
        <f t="shared" ref="H767:H1021" si="7">IFERROR(IF($D767&gt;0,IF($D767=$H$1,$F767," ")," ")," ")</f>
        <v> </v>
      </c>
    </row>
    <row r="768" spans="7:8">
      <c r="G768" s="31" t="str">
        <f t="shared" si="6"/>
        <v> </v>
      </c>
      <c r="H768" s="31" t="str">
        <f t="shared" si="7"/>
        <v> </v>
      </c>
    </row>
    <row r="769" spans="7:8">
      <c r="G769" s="31" t="str">
        <f t="shared" si="6"/>
        <v> </v>
      </c>
      <c r="H769" s="31" t="str">
        <f t="shared" si="7"/>
        <v> </v>
      </c>
    </row>
    <row r="770" spans="7:8">
      <c r="G770" s="31" t="str">
        <f t="shared" si="6"/>
        <v> </v>
      </c>
      <c r="H770" s="31" t="str">
        <f t="shared" si="7"/>
        <v> </v>
      </c>
    </row>
    <row r="771" spans="7:8">
      <c r="G771" s="31" t="str">
        <f t="shared" si="6"/>
        <v> </v>
      </c>
      <c r="H771" s="31" t="str">
        <f t="shared" si="7"/>
        <v> </v>
      </c>
    </row>
    <row r="772" spans="7:8">
      <c r="G772" s="31" t="str">
        <f t="shared" si="6"/>
        <v> </v>
      </c>
      <c r="H772" s="31" t="str">
        <f t="shared" si="7"/>
        <v> </v>
      </c>
    </row>
    <row r="773" spans="7:8">
      <c r="G773" s="31" t="str">
        <f t="shared" si="6"/>
        <v> </v>
      </c>
      <c r="H773" s="31" t="str">
        <f t="shared" si="7"/>
        <v> </v>
      </c>
    </row>
    <row r="774" spans="7:8">
      <c r="G774" s="31" t="str">
        <f t="shared" si="6"/>
        <v> </v>
      </c>
      <c r="H774" s="31" t="str">
        <f t="shared" si="7"/>
        <v> </v>
      </c>
    </row>
    <row r="775" spans="7:8">
      <c r="G775" s="31" t="str">
        <f t="shared" si="6"/>
        <v> </v>
      </c>
      <c r="H775" s="31" t="str">
        <f t="shared" si="7"/>
        <v> </v>
      </c>
    </row>
    <row r="776" spans="7:8">
      <c r="G776" s="31" t="str">
        <f t="shared" si="6"/>
        <v> </v>
      </c>
      <c r="H776" s="31" t="str">
        <f t="shared" si="7"/>
        <v> </v>
      </c>
    </row>
    <row r="777" spans="7:8">
      <c r="G777" s="31" t="str">
        <f t="shared" si="6"/>
        <v> </v>
      </c>
      <c r="H777" s="31" t="str">
        <f t="shared" si="7"/>
        <v> </v>
      </c>
    </row>
    <row r="778" spans="7:8">
      <c r="G778" s="31" t="str">
        <f t="shared" si="6"/>
        <v> </v>
      </c>
      <c r="H778" s="31" t="str">
        <f t="shared" si="7"/>
        <v> </v>
      </c>
    </row>
    <row r="779" spans="7:8">
      <c r="G779" s="31" t="str">
        <f t="shared" si="6"/>
        <v> </v>
      </c>
      <c r="H779" s="31" t="str">
        <f t="shared" si="7"/>
        <v> </v>
      </c>
    </row>
    <row r="780" spans="7:8">
      <c r="G780" s="31" t="str">
        <f t="shared" si="6"/>
        <v> </v>
      </c>
      <c r="H780" s="31" t="str">
        <f t="shared" si="7"/>
        <v> </v>
      </c>
    </row>
    <row r="781" spans="7:8">
      <c r="G781" s="31" t="str">
        <f t="shared" si="6"/>
        <v> </v>
      </c>
      <c r="H781" s="31" t="str">
        <f t="shared" si="7"/>
        <v> </v>
      </c>
    </row>
    <row r="782" spans="7:8">
      <c r="G782" s="31" t="str">
        <f t="shared" si="6"/>
        <v> </v>
      </c>
      <c r="H782" s="31" t="str">
        <f t="shared" si="7"/>
        <v> </v>
      </c>
    </row>
    <row r="783" spans="7:8">
      <c r="G783" s="31" t="str">
        <f t="shared" si="6"/>
        <v> </v>
      </c>
      <c r="H783" s="31" t="str">
        <f t="shared" si="7"/>
        <v> </v>
      </c>
    </row>
    <row r="784" spans="7:8">
      <c r="G784" s="31" t="str">
        <f t="shared" si="6"/>
        <v> </v>
      </c>
      <c r="H784" s="31" t="str">
        <f t="shared" si="7"/>
        <v> </v>
      </c>
    </row>
    <row r="785" spans="7:8">
      <c r="G785" s="31" t="str">
        <f t="shared" si="6"/>
        <v> </v>
      </c>
      <c r="H785" s="31" t="str">
        <f t="shared" si="7"/>
        <v> </v>
      </c>
    </row>
    <row r="786" spans="7:8">
      <c r="G786" s="31" t="str">
        <f t="shared" si="6"/>
        <v> </v>
      </c>
      <c r="H786" s="31" t="str">
        <f t="shared" si="7"/>
        <v> </v>
      </c>
    </row>
    <row r="787" spans="7:8">
      <c r="G787" s="31" t="str">
        <f t="shared" si="6"/>
        <v> </v>
      </c>
      <c r="H787" s="31" t="str">
        <f t="shared" si="7"/>
        <v> </v>
      </c>
    </row>
    <row r="788" spans="7:8">
      <c r="G788" s="31" t="str">
        <f t="shared" si="6"/>
        <v> </v>
      </c>
      <c r="H788" s="31" t="str">
        <f t="shared" si="7"/>
        <v> </v>
      </c>
    </row>
    <row r="789" spans="7:8">
      <c r="G789" s="31" t="str">
        <f t="shared" si="6"/>
        <v> </v>
      </c>
      <c r="H789" s="31" t="str">
        <f t="shared" si="7"/>
        <v> </v>
      </c>
    </row>
    <row r="790" spans="7:8">
      <c r="G790" s="31" t="str">
        <f t="shared" si="6"/>
        <v> </v>
      </c>
      <c r="H790" s="31" t="str">
        <f t="shared" si="7"/>
        <v> </v>
      </c>
    </row>
    <row r="791" spans="7:8">
      <c r="G791" s="31" t="str">
        <f t="shared" si="6"/>
        <v> </v>
      </c>
      <c r="H791" s="31" t="str">
        <f t="shared" si="7"/>
        <v> </v>
      </c>
    </row>
    <row r="792" spans="7:8">
      <c r="G792" s="31" t="str">
        <f t="shared" si="6"/>
        <v> </v>
      </c>
      <c r="H792" s="31" t="str">
        <f t="shared" si="7"/>
        <v> </v>
      </c>
    </row>
    <row r="793" spans="7:8">
      <c r="G793" s="31" t="str">
        <f t="shared" si="6"/>
        <v> </v>
      </c>
      <c r="H793" s="31" t="str">
        <f t="shared" si="7"/>
        <v> </v>
      </c>
    </row>
    <row r="794" spans="7:8">
      <c r="G794" s="31" t="str">
        <f t="shared" si="6"/>
        <v> </v>
      </c>
      <c r="H794" s="31" t="str">
        <f t="shared" si="7"/>
        <v> </v>
      </c>
    </row>
    <row r="795" spans="7:8">
      <c r="G795" s="31" t="str">
        <f t="shared" si="6"/>
        <v> </v>
      </c>
      <c r="H795" s="31" t="str">
        <f t="shared" si="7"/>
        <v> </v>
      </c>
    </row>
    <row r="796" spans="7:8">
      <c r="G796" s="31" t="str">
        <f t="shared" si="6"/>
        <v> </v>
      </c>
      <c r="H796" s="31" t="str">
        <f t="shared" si="7"/>
        <v> </v>
      </c>
    </row>
    <row r="797" spans="7:8">
      <c r="G797" s="31" t="str">
        <f t="shared" si="6"/>
        <v> </v>
      </c>
      <c r="H797" s="31" t="str">
        <f t="shared" si="7"/>
        <v> </v>
      </c>
    </row>
    <row r="798" spans="7:8">
      <c r="G798" s="31" t="str">
        <f t="shared" si="6"/>
        <v> </v>
      </c>
      <c r="H798" s="31" t="str">
        <f t="shared" si="7"/>
        <v> </v>
      </c>
    </row>
    <row r="799" spans="7:8">
      <c r="G799" s="31" t="str">
        <f t="shared" si="6"/>
        <v> </v>
      </c>
      <c r="H799" s="31" t="str">
        <f t="shared" si="7"/>
        <v> </v>
      </c>
    </row>
    <row r="800" spans="7:8">
      <c r="G800" s="31" t="str">
        <f t="shared" si="6"/>
        <v> </v>
      </c>
      <c r="H800" s="31" t="str">
        <f t="shared" si="7"/>
        <v> </v>
      </c>
    </row>
    <row r="801" spans="7:8">
      <c r="G801" s="31" t="str">
        <f t="shared" si="6"/>
        <v> </v>
      </c>
      <c r="H801" s="31" t="str">
        <f t="shared" si="7"/>
        <v> </v>
      </c>
    </row>
    <row r="802" spans="7:8">
      <c r="G802" s="31" t="str">
        <f t="shared" si="6"/>
        <v> </v>
      </c>
      <c r="H802" s="31" t="str">
        <f t="shared" si="7"/>
        <v> </v>
      </c>
    </row>
    <row r="803" spans="7:8">
      <c r="G803" s="31" t="str">
        <f t="shared" si="6"/>
        <v> </v>
      </c>
      <c r="H803" s="31" t="str">
        <f t="shared" si="7"/>
        <v> </v>
      </c>
    </row>
    <row r="804" spans="7:8">
      <c r="G804" s="31" t="str">
        <f t="shared" si="6"/>
        <v> </v>
      </c>
      <c r="H804" s="31" t="str">
        <f t="shared" si="7"/>
        <v> </v>
      </c>
    </row>
    <row r="805" spans="7:8">
      <c r="G805" s="31" t="str">
        <f t="shared" si="6"/>
        <v> </v>
      </c>
      <c r="H805" s="31" t="str">
        <f t="shared" si="7"/>
        <v> </v>
      </c>
    </row>
    <row r="806" spans="7:8">
      <c r="G806" s="31" t="str">
        <f t="shared" si="6"/>
        <v> </v>
      </c>
      <c r="H806" s="31" t="str">
        <f t="shared" si="7"/>
        <v> </v>
      </c>
    </row>
    <row r="807" spans="7:8">
      <c r="G807" s="31" t="str">
        <f t="shared" si="6"/>
        <v> </v>
      </c>
      <c r="H807" s="31" t="str">
        <f t="shared" si="7"/>
        <v> </v>
      </c>
    </row>
    <row r="808" spans="7:8">
      <c r="G808" s="31" t="str">
        <f t="shared" si="6"/>
        <v> </v>
      </c>
      <c r="H808" s="31" t="str">
        <f t="shared" si="7"/>
        <v> </v>
      </c>
    </row>
    <row r="809" spans="7:8">
      <c r="G809" s="31" t="str">
        <f t="shared" si="6"/>
        <v> </v>
      </c>
      <c r="H809" s="31" t="str">
        <f t="shared" si="7"/>
        <v> </v>
      </c>
    </row>
    <row r="810" spans="7:8">
      <c r="G810" s="31" t="str">
        <f t="shared" si="6"/>
        <v> </v>
      </c>
      <c r="H810" s="31" t="str">
        <f t="shared" si="7"/>
        <v> </v>
      </c>
    </row>
    <row r="811" spans="7:8">
      <c r="G811" s="31" t="str">
        <f t="shared" si="6"/>
        <v> </v>
      </c>
      <c r="H811" s="31" t="str">
        <f t="shared" si="7"/>
        <v> </v>
      </c>
    </row>
    <row r="812" spans="7:8">
      <c r="G812" s="31" t="str">
        <f t="shared" si="6"/>
        <v> </v>
      </c>
      <c r="H812" s="31" t="str">
        <f t="shared" si="7"/>
        <v> </v>
      </c>
    </row>
    <row r="813" spans="7:8">
      <c r="G813" s="31" t="str">
        <f t="shared" si="6"/>
        <v> </v>
      </c>
      <c r="H813" s="31" t="str">
        <f t="shared" si="7"/>
        <v> </v>
      </c>
    </row>
    <row r="814" spans="7:8">
      <c r="G814" s="31" t="str">
        <f t="shared" si="6"/>
        <v> </v>
      </c>
      <c r="H814" s="31" t="str">
        <f t="shared" si="7"/>
        <v> </v>
      </c>
    </row>
    <row r="815" spans="7:8">
      <c r="G815" s="31" t="str">
        <f t="shared" si="6"/>
        <v> </v>
      </c>
      <c r="H815" s="31" t="str">
        <f t="shared" si="7"/>
        <v> </v>
      </c>
    </row>
    <row r="816" spans="7:8">
      <c r="G816" s="31" t="str">
        <f t="shared" si="6"/>
        <v> </v>
      </c>
      <c r="H816" s="31" t="str">
        <f t="shared" si="7"/>
        <v> </v>
      </c>
    </row>
    <row r="817" spans="7:8">
      <c r="G817" s="31" t="str">
        <f t="shared" si="6"/>
        <v> </v>
      </c>
      <c r="H817" s="31" t="str">
        <f t="shared" si="7"/>
        <v> </v>
      </c>
    </row>
    <row r="818" spans="7:8">
      <c r="G818" s="31" t="str">
        <f t="shared" si="6"/>
        <v> </v>
      </c>
      <c r="H818" s="31" t="str">
        <f t="shared" si="7"/>
        <v> </v>
      </c>
    </row>
    <row r="819" spans="7:8">
      <c r="G819" s="31" t="str">
        <f t="shared" si="6"/>
        <v> </v>
      </c>
      <c r="H819" s="31" t="str">
        <f t="shared" si="7"/>
        <v> </v>
      </c>
    </row>
    <row r="820" spans="7:8">
      <c r="G820" s="31" t="str">
        <f t="shared" si="6"/>
        <v> </v>
      </c>
      <c r="H820" s="31" t="str">
        <f t="shared" si="7"/>
        <v> </v>
      </c>
    </row>
    <row r="821" spans="7:8">
      <c r="G821" s="31" t="str">
        <f t="shared" si="6"/>
        <v> </v>
      </c>
      <c r="H821" s="31" t="str">
        <f t="shared" si="7"/>
        <v> </v>
      </c>
    </row>
    <row r="822" spans="7:8">
      <c r="G822" s="31" t="str">
        <f t="shared" si="6"/>
        <v> </v>
      </c>
      <c r="H822" s="31" t="str">
        <f t="shared" si="7"/>
        <v> </v>
      </c>
    </row>
    <row r="823" spans="7:8">
      <c r="G823" s="31" t="str">
        <f t="shared" si="6"/>
        <v> </v>
      </c>
      <c r="H823" s="31" t="str">
        <f t="shared" si="7"/>
        <v> </v>
      </c>
    </row>
    <row r="824" spans="7:8">
      <c r="G824" s="31" t="str">
        <f t="shared" si="6"/>
        <v> </v>
      </c>
      <c r="H824" s="31" t="str">
        <f t="shared" si="7"/>
        <v> </v>
      </c>
    </row>
    <row r="825" spans="7:8">
      <c r="G825" s="31" t="str">
        <f t="shared" si="6"/>
        <v> </v>
      </c>
      <c r="H825" s="31" t="str">
        <f t="shared" si="7"/>
        <v> </v>
      </c>
    </row>
    <row r="826" spans="7:8">
      <c r="G826" s="31" t="str">
        <f t="shared" si="6"/>
        <v> </v>
      </c>
      <c r="H826" s="31" t="str">
        <f t="shared" si="7"/>
        <v> </v>
      </c>
    </row>
    <row r="827" spans="7:8">
      <c r="G827" s="31" t="str">
        <f t="shared" si="6"/>
        <v> </v>
      </c>
      <c r="H827" s="31" t="str">
        <f t="shared" si="7"/>
        <v> </v>
      </c>
    </row>
    <row r="828" spans="7:8">
      <c r="G828" s="31" t="str">
        <f t="shared" si="6"/>
        <v> </v>
      </c>
      <c r="H828" s="31" t="str">
        <f t="shared" si="7"/>
        <v> </v>
      </c>
    </row>
    <row r="829" spans="7:8">
      <c r="G829" s="31" t="str">
        <f t="shared" si="6"/>
        <v> </v>
      </c>
      <c r="H829" s="31" t="str">
        <f t="shared" si="7"/>
        <v> </v>
      </c>
    </row>
    <row r="830" spans="7:8">
      <c r="G830" s="31" t="str">
        <f t="shared" si="6"/>
        <v> </v>
      </c>
      <c r="H830" s="31" t="str">
        <f t="shared" si="7"/>
        <v> </v>
      </c>
    </row>
    <row r="831" spans="7:8">
      <c r="G831" s="31" t="str">
        <f t="shared" si="6"/>
        <v> </v>
      </c>
      <c r="H831" s="31" t="str">
        <f t="shared" si="7"/>
        <v> </v>
      </c>
    </row>
    <row r="832" spans="7:8">
      <c r="G832" s="31" t="str">
        <f t="shared" si="6"/>
        <v> </v>
      </c>
      <c r="H832" s="31" t="str">
        <f t="shared" si="7"/>
        <v> </v>
      </c>
    </row>
    <row r="833" spans="7:8">
      <c r="G833" s="31" t="str">
        <f t="shared" si="6"/>
        <v> </v>
      </c>
      <c r="H833" s="31" t="str">
        <f t="shared" si="7"/>
        <v> </v>
      </c>
    </row>
    <row r="834" spans="7:8">
      <c r="G834" s="31" t="str">
        <f t="shared" si="6"/>
        <v> </v>
      </c>
      <c r="H834" s="31" t="str">
        <f t="shared" si="7"/>
        <v> </v>
      </c>
    </row>
    <row r="835" spans="7:8">
      <c r="G835" s="31" t="str">
        <f t="shared" si="6"/>
        <v> </v>
      </c>
      <c r="H835" s="31" t="str">
        <f t="shared" si="7"/>
        <v> </v>
      </c>
    </row>
    <row r="836" spans="7:8">
      <c r="G836" s="31" t="str">
        <f t="shared" si="6"/>
        <v> </v>
      </c>
      <c r="H836" s="31" t="str">
        <f t="shared" si="7"/>
        <v> </v>
      </c>
    </row>
    <row r="837" spans="7:8">
      <c r="G837" s="31" t="str">
        <f t="shared" si="6"/>
        <v> </v>
      </c>
      <c r="H837" s="31" t="str">
        <f t="shared" si="7"/>
        <v> </v>
      </c>
    </row>
    <row r="838" spans="7:8">
      <c r="G838" s="31" t="str">
        <f t="shared" si="6"/>
        <v> </v>
      </c>
      <c r="H838" s="31" t="str">
        <f t="shared" si="7"/>
        <v> </v>
      </c>
    </row>
    <row r="839" spans="7:8">
      <c r="G839" s="31" t="str">
        <f t="shared" si="6"/>
        <v> </v>
      </c>
      <c r="H839" s="31" t="str">
        <f t="shared" si="7"/>
        <v> </v>
      </c>
    </row>
    <row r="840" spans="7:8">
      <c r="G840" s="31" t="str">
        <f t="shared" si="6"/>
        <v> </v>
      </c>
      <c r="H840" s="31" t="str">
        <f t="shared" si="7"/>
        <v> </v>
      </c>
    </row>
    <row r="841" spans="7:8">
      <c r="G841" s="31" t="str">
        <f t="shared" si="6"/>
        <v> </v>
      </c>
      <c r="H841" s="31" t="str">
        <f t="shared" si="7"/>
        <v> </v>
      </c>
    </row>
    <row r="842" spans="7:8">
      <c r="G842" s="31" t="str">
        <f t="shared" si="6"/>
        <v> </v>
      </c>
      <c r="H842" s="31" t="str">
        <f t="shared" si="7"/>
        <v> </v>
      </c>
    </row>
    <row r="843" spans="7:8">
      <c r="G843" s="31" t="str">
        <f t="shared" si="6"/>
        <v> </v>
      </c>
      <c r="H843" s="31" t="str">
        <f t="shared" si="7"/>
        <v> </v>
      </c>
    </row>
    <row r="844" spans="7:8">
      <c r="G844" s="31" t="str">
        <f t="shared" si="6"/>
        <v> </v>
      </c>
      <c r="H844" s="31" t="str">
        <f t="shared" si="7"/>
        <v> </v>
      </c>
    </row>
    <row r="845" spans="7:8">
      <c r="G845" s="31" t="str">
        <f t="shared" si="6"/>
        <v> </v>
      </c>
      <c r="H845" s="31" t="str">
        <f t="shared" si="7"/>
        <v> </v>
      </c>
    </row>
    <row r="846" spans="7:8">
      <c r="G846" s="31" t="str">
        <f t="shared" si="6"/>
        <v> </v>
      </c>
      <c r="H846" s="31" t="str">
        <f t="shared" si="7"/>
        <v> </v>
      </c>
    </row>
    <row r="847" spans="7:8">
      <c r="G847" s="31" t="str">
        <f t="shared" si="6"/>
        <v> </v>
      </c>
      <c r="H847" s="31" t="str">
        <f t="shared" si="7"/>
        <v> </v>
      </c>
    </row>
    <row r="848" spans="7:8">
      <c r="G848" s="31" t="str">
        <f t="shared" si="6"/>
        <v> </v>
      </c>
      <c r="H848" s="31" t="str">
        <f t="shared" si="7"/>
        <v> </v>
      </c>
    </row>
    <row r="849" spans="7:8">
      <c r="G849" s="31" t="str">
        <f t="shared" si="6"/>
        <v> </v>
      </c>
      <c r="H849" s="31" t="str">
        <f t="shared" si="7"/>
        <v> </v>
      </c>
    </row>
    <row r="850" spans="7:8">
      <c r="G850" s="31" t="str">
        <f t="shared" si="6"/>
        <v> </v>
      </c>
      <c r="H850" s="31" t="str">
        <f t="shared" si="7"/>
        <v> </v>
      </c>
    </row>
    <row r="851" spans="7:8">
      <c r="G851" s="31" t="str">
        <f t="shared" si="6"/>
        <v> </v>
      </c>
      <c r="H851" s="31" t="str">
        <f t="shared" si="7"/>
        <v> </v>
      </c>
    </row>
    <row r="852" spans="7:8">
      <c r="G852" s="31" t="str">
        <f t="shared" si="6"/>
        <v> </v>
      </c>
      <c r="H852" s="31" t="str">
        <f t="shared" si="7"/>
        <v> </v>
      </c>
    </row>
    <row r="853" spans="7:8">
      <c r="G853" s="31" t="str">
        <f t="shared" si="6"/>
        <v> </v>
      </c>
      <c r="H853" s="31" t="str">
        <f t="shared" si="7"/>
        <v> </v>
      </c>
    </row>
    <row r="854" spans="7:8">
      <c r="G854" s="31" t="str">
        <f t="shared" si="6"/>
        <v> </v>
      </c>
      <c r="H854" s="31" t="str">
        <f t="shared" si="7"/>
        <v> </v>
      </c>
    </row>
    <row r="855" spans="7:8">
      <c r="G855" s="31" t="str">
        <f t="shared" si="6"/>
        <v> </v>
      </c>
      <c r="H855" s="31" t="str">
        <f t="shared" si="7"/>
        <v> </v>
      </c>
    </row>
    <row r="856" spans="7:8">
      <c r="G856" s="31" t="str">
        <f t="shared" si="6"/>
        <v> </v>
      </c>
      <c r="H856" s="31" t="str">
        <f t="shared" si="7"/>
        <v> </v>
      </c>
    </row>
    <row r="857" spans="7:8">
      <c r="G857" s="31" t="str">
        <f t="shared" si="6"/>
        <v> </v>
      </c>
      <c r="H857" s="31" t="str">
        <f t="shared" si="7"/>
        <v> </v>
      </c>
    </row>
    <row r="858" spans="7:8">
      <c r="G858" s="31" t="str">
        <f t="shared" si="6"/>
        <v> </v>
      </c>
      <c r="H858" s="31" t="str">
        <f t="shared" si="7"/>
        <v> </v>
      </c>
    </row>
    <row r="859" spans="7:8">
      <c r="G859" s="31" t="str">
        <f t="shared" si="6"/>
        <v> </v>
      </c>
      <c r="H859" s="31" t="str">
        <f t="shared" si="7"/>
        <v> </v>
      </c>
    </row>
    <row r="860" spans="7:8">
      <c r="G860" s="31" t="str">
        <f t="shared" si="6"/>
        <v> </v>
      </c>
      <c r="H860" s="31" t="str">
        <f t="shared" si="7"/>
        <v> </v>
      </c>
    </row>
    <row r="861" spans="7:8">
      <c r="G861" s="31" t="str">
        <f t="shared" si="6"/>
        <v> </v>
      </c>
      <c r="H861" s="31" t="str">
        <f t="shared" si="7"/>
        <v> </v>
      </c>
    </row>
    <row r="862" spans="7:8">
      <c r="G862" s="31" t="str">
        <f t="shared" si="6"/>
        <v> </v>
      </c>
      <c r="H862" s="31" t="str">
        <f t="shared" si="7"/>
        <v> </v>
      </c>
    </row>
    <row r="863" spans="7:8">
      <c r="G863" s="31" t="str">
        <f t="shared" si="6"/>
        <v> </v>
      </c>
      <c r="H863" s="31" t="str">
        <f t="shared" si="7"/>
        <v> </v>
      </c>
    </row>
    <row r="864" spans="7:8">
      <c r="G864" s="31" t="str">
        <f t="shared" si="6"/>
        <v> </v>
      </c>
      <c r="H864" s="31" t="str">
        <f t="shared" si="7"/>
        <v> </v>
      </c>
    </row>
    <row r="865" spans="7:8">
      <c r="G865" s="31" t="str">
        <f t="shared" si="6"/>
        <v> </v>
      </c>
      <c r="H865" s="31" t="str">
        <f t="shared" si="7"/>
        <v> </v>
      </c>
    </row>
    <row r="866" spans="7:8">
      <c r="G866" s="31" t="str">
        <f t="shared" si="6"/>
        <v> </v>
      </c>
      <c r="H866" s="31" t="str">
        <f t="shared" si="7"/>
        <v> </v>
      </c>
    </row>
    <row r="867" spans="7:8">
      <c r="G867" s="31" t="str">
        <f t="shared" si="6"/>
        <v> </v>
      </c>
      <c r="H867" s="31" t="str">
        <f t="shared" si="7"/>
        <v> </v>
      </c>
    </row>
    <row r="868" spans="7:8">
      <c r="G868" s="31" t="str">
        <f t="shared" si="6"/>
        <v> </v>
      </c>
      <c r="H868" s="31" t="str">
        <f t="shared" si="7"/>
        <v> </v>
      </c>
    </row>
    <row r="869" spans="7:8">
      <c r="G869" s="31" t="str">
        <f t="shared" si="6"/>
        <v> </v>
      </c>
      <c r="H869" s="31" t="str">
        <f t="shared" si="7"/>
        <v> </v>
      </c>
    </row>
    <row r="870" spans="7:8">
      <c r="G870" s="31" t="str">
        <f t="shared" si="6"/>
        <v> </v>
      </c>
      <c r="H870" s="31" t="str">
        <f t="shared" si="7"/>
        <v> </v>
      </c>
    </row>
    <row r="871" spans="7:8">
      <c r="G871" s="31" t="str">
        <f t="shared" si="6"/>
        <v> </v>
      </c>
      <c r="H871" s="31" t="str">
        <f t="shared" si="7"/>
        <v> </v>
      </c>
    </row>
    <row r="872" spans="7:8">
      <c r="G872" s="31" t="str">
        <f t="shared" si="6"/>
        <v> </v>
      </c>
      <c r="H872" s="31" t="str">
        <f t="shared" si="7"/>
        <v> </v>
      </c>
    </row>
    <row r="873" spans="7:8">
      <c r="G873" s="31" t="str">
        <f t="shared" si="6"/>
        <v> </v>
      </c>
      <c r="H873" s="31" t="str">
        <f t="shared" si="7"/>
        <v> </v>
      </c>
    </row>
    <row r="874" spans="7:8">
      <c r="G874" s="31" t="str">
        <f t="shared" si="6"/>
        <v> </v>
      </c>
      <c r="H874" s="31" t="str">
        <f t="shared" si="7"/>
        <v> </v>
      </c>
    </row>
    <row r="875" spans="7:8">
      <c r="G875" s="31" t="str">
        <f t="shared" si="6"/>
        <v> </v>
      </c>
      <c r="H875" s="31" t="str">
        <f t="shared" si="7"/>
        <v> </v>
      </c>
    </row>
    <row r="876" spans="7:8">
      <c r="G876" s="31" t="str">
        <f t="shared" si="6"/>
        <v> </v>
      </c>
      <c r="H876" s="31" t="str">
        <f t="shared" si="7"/>
        <v> </v>
      </c>
    </row>
    <row r="877" spans="7:8">
      <c r="G877" s="31" t="str">
        <f t="shared" si="6"/>
        <v> </v>
      </c>
      <c r="H877" s="31" t="str">
        <f t="shared" si="7"/>
        <v> </v>
      </c>
    </row>
    <row r="878" spans="7:8">
      <c r="G878" s="31" t="str">
        <f t="shared" si="6"/>
        <v> </v>
      </c>
      <c r="H878" s="31" t="str">
        <f t="shared" si="7"/>
        <v> </v>
      </c>
    </row>
    <row r="879" spans="7:8">
      <c r="G879" s="31" t="str">
        <f t="shared" si="6"/>
        <v> </v>
      </c>
      <c r="H879" s="31" t="str">
        <f t="shared" si="7"/>
        <v> </v>
      </c>
    </row>
    <row r="880" spans="7:8">
      <c r="G880" s="31" t="str">
        <f t="shared" si="6"/>
        <v> </v>
      </c>
      <c r="H880" s="31" t="str">
        <f t="shared" si="7"/>
        <v> </v>
      </c>
    </row>
    <row r="881" spans="7:8">
      <c r="G881" s="31" t="str">
        <f t="shared" si="6"/>
        <v> </v>
      </c>
      <c r="H881" s="31" t="str">
        <f t="shared" si="7"/>
        <v> </v>
      </c>
    </row>
    <row r="882" spans="7:8">
      <c r="G882" s="31" t="str">
        <f t="shared" si="6"/>
        <v> </v>
      </c>
      <c r="H882" s="31" t="str">
        <f t="shared" si="7"/>
        <v> </v>
      </c>
    </row>
    <row r="883" spans="7:8">
      <c r="G883" s="31" t="str">
        <f t="shared" si="6"/>
        <v> </v>
      </c>
      <c r="H883" s="31" t="str">
        <f t="shared" si="7"/>
        <v> </v>
      </c>
    </row>
    <row r="884" spans="7:8">
      <c r="G884" s="31" t="str">
        <f t="shared" si="6"/>
        <v> </v>
      </c>
      <c r="H884" s="31" t="str">
        <f t="shared" si="7"/>
        <v> </v>
      </c>
    </row>
    <row r="885" spans="7:8">
      <c r="G885" s="31" t="str">
        <f t="shared" si="6"/>
        <v> </v>
      </c>
      <c r="H885" s="31" t="str">
        <f t="shared" si="7"/>
        <v> </v>
      </c>
    </row>
    <row r="886" spans="7:8">
      <c r="G886" s="31" t="str">
        <f t="shared" si="6"/>
        <v> </v>
      </c>
      <c r="H886" s="31" t="str">
        <f t="shared" si="7"/>
        <v> </v>
      </c>
    </row>
    <row r="887" spans="7:8">
      <c r="G887" s="31" t="str">
        <f t="shared" si="6"/>
        <v> </v>
      </c>
      <c r="H887" s="31" t="str">
        <f t="shared" si="7"/>
        <v> </v>
      </c>
    </row>
    <row r="888" spans="7:8">
      <c r="G888" s="31" t="str">
        <f t="shared" si="6"/>
        <v> </v>
      </c>
      <c r="H888" s="31" t="str">
        <f t="shared" si="7"/>
        <v> </v>
      </c>
    </row>
    <row r="889" spans="7:8">
      <c r="G889" s="31" t="str">
        <f t="shared" si="6"/>
        <v> </v>
      </c>
      <c r="H889" s="31" t="str">
        <f t="shared" si="7"/>
        <v> </v>
      </c>
    </row>
    <row r="890" spans="7:8">
      <c r="G890" s="31" t="str">
        <f t="shared" si="6"/>
        <v> </v>
      </c>
      <c r="H890" s="31" t="str">
        <f t="shared" si="7"/>
        <v> </v>
      </c>
    </row>
    <row r="891" spans="7:8">
      <c r="G891" s="31" t="str">
        <f t="shared" si="6"/>
        <v> </v>
      </c>
      <c r="H891" s="31" t="str">
        <f t="shared" si="7"/>
        <v> </v>
      </c>
    </row>
    <row r="892" spans="7:8">
      <c r="G892" s="31" t="str">
        <f t="shared" si="6"/>
        <v> </v>
      </c>
      <c r="H892" s="31" t="str">
        <f t="shared" si="7"/>
        <v> </v>
      </c>
    </row>
    <row r="893" spans="7:8">
      <c r="G893" s="31" t="str">
        <f t="shared" si="6"/>
        <v> </v>
      </c>
      <c r="H893" s="31" t="str">
        <f t="shared" si="7"/>
        <v> </v>
      </c>
    </row>
    <row r="894" spans="7:8">
      <c r="G894" s="31" t="str">
        <f t="shared" si="6"/>
        <v> </v>
      </c>
      <c r="H894" s="31" t="str">
        <f t="shared" si="7"/>
        <v> </v>
      </c>
    </row>
    <row r="895" spans="7:8">
      <c r="G895" s="31" t="str">
        <f t="shared" si="6"/>
        <v> </v>
      </c>
      <c r="H895" s="31" t="str">
        <f t="shared" si="7"/>
        <v> </v>
      </c>
    </row>
    <row r="896" spans="7:8">
      <c r="G896" s="31" t="str">
        <f t="shared" si="6"/>
        <v> </v>
      </c>
      <c r="H896" s="31" t="str">
        <f t="shared" si="7"/>
        <v> </v>
      </c>
    </row>
    <row r="897" spans="7:8">
      <c r="G897" s="31" t="str">
        <f t="shared" si="6"/>
        <v> </v>
      </c>
      <c r="H897" s="31" t="str">
        <f t="shared" si="7"/>
        <v> </v>
      </c>
    </row>
    <row r="898" spans="7:8">
      <c r="G898" s="31" t="str">
        <f t="shared" si="6"/>
        <v> </v>
      </c>
      <c r="H898" s="31" t="str">
        <f t="shared" si="7"/>
        <v> </v>
      </c>
    </row>
    <row r="899" spans="7:8">
      <c r="G899" s="31" t="str">
        <f t="shared" si="6"/>
        <v> </v>
      </c>
      <c r="H899" s="31" t="str">
        <f t="shared" si="7"/>
        <v> </v>
      </c>
    </row>
    <row r="900" spans="7:8">
      <c r="G900" s="31" t="str">
        <f t="shared" si="6"/>
        <v> </v>
      </c>
      <c r="H900" s="31" t="str">
        <f t="shared" si="7"/>
        <v> </v>
      </c>
    </row>
    <row r="901" spans="7:8">
      <c r="G901" s="31" t="str">
        <f t="shared" si="6"/>
        <v> </v>
      </c>
      <c r="H901" s="31" t="str">
        <f t="shared" si="7"/>
        <v> </v>
      </c>
    </row>
    <row r="902" spans="7:8">
      <c r="G902" s="31" t="str">
        <f t="shared" si="6"/>
        <v> </v>
      </c>
      <c r="H902" s="31" t="str">
        <f t="shared" si="7"/>
        <v> </v>
      </c>
    </row>
    <row r="903" spans="7:8">
      <c r="G903" s="31" t="str">
        <f t="shared" si="6"/>
        <v> </v>
      </c>
      <c r="H903" s="31" t="str">
        <f t="shared" si="7"/>
        <v> </v>
      </c>
    </row>
    <row r="904" spans="7:8">
      <c r="G904" s="31" t="str">
        <f t="shared" si="6"/>
        <v> </v>
      </c>
      <c r="H904" s="31" t="str">
        <f t="shared" si="7"/>
        <v> </v>
      </c>
    </row>
    <row r="905" spans="7:8">
      <c r="G905" s="31" t="str">
        <f t="shared" si="6"/>
        <v> </v>
      </c>
      <c r="H905" s="31" t="str">
        <f t="shared" si="7"/>
        <v> </v>
      </c>
    </row>
    <row r="906" spans="7:8">
      <c r="G906" s="31" t="str">
        <f t="shared" si="6"/>
        <v> </v>
      </c>
      <c r="H906" s="31" t="str">
        <f t="shared" si="7"/>
        <v> </v>
      </c>
    </row>
    <row r="907" spans="7:8">
      <c r="G907" s="31" t="str">
        <f t="shared" si="6"/>
        <v> </v>
      </c>
      <c r="H907" s="31" t="str">
        <f t="shared" si="7"/>
        <v> </v>
      </c>
    </row>
    <row r="908" spans="7:8">
      <c r="G908" s="31" t="str">
        <f t="shared" si="6"/>
        <v> </v>
      </c>
      <c r="H908" s="31" t="str">
        <f t="shared" si="7"/>
        <v> </v>
      </c>
    </row>
    <row r="909" spans="7:8">
      <c r="G909" s="31" t="str">
        <f t="shared" si="6"/>
        <v> </v>
      </c>
      <c r="H909" s="31" t="str">
        <f t="shared" si="7"/>
        <v> </v>
      </c>
    </row>
    <row r="910" spans="7:8">
      <c r="G910" s="31" t="str">
        <f t="shared" si="6"/>
        <v> </v>
      </c>
      <c r="H910" s="31" t="str">
        <f t="shared" si="7"/>
        <v> </v>
      </c>
    </row>
    <row r="911" spans="7:8">
      <c r="G911" s="31" t="str">
        <f t="shared" si="6"/>
        <v> </v>
      </c>
      <c r="H911" s="31" t="str">
        <f t="shared" si="7"/>
        <v> </v>
      </c>
    </row>
    <row r="912" spans="7:8">
      <c r="G912" s="31" t="str">
        <f t="shared" si="6"/>
        <v> </v>
      </c>
      <c r="H912" s="31" t="str">
        <f t="shared" si="7"/>
        <v> </v>
      </c>
    </row>
    <row r="913" spans="7:8">
      <c r="G913" s="31" t="str">
        <f t="shared" si="6"/>
        <v> </v>
      </c>
      <c r="H913" s="31" t="str">
        <f t="shared" si="7"/>
        <v> </v>
      </c>
    </row>
    <row r="914" spans="7:8">
      <c r="G914" s="31" t="str">
        <f t="shared" si="6"/>
        <v> </v>
      </c>
      <c r="H914" s="31" t="str">
        <f t="shared" si="7"/>
        <v> </v>
      </c>
    </row>
    <row r="915" spans="7:8">
      <c r="G915" s="31" t="str">
        <f t="shared" si="6"/>
        <v> </v>
      </c>
      <c r="H915" s="31" t="str">
        <f t="shared" si="7"/>
        <v> </v>
      </c>
    </row>
    <row r="916" spans="7:8">
      <c r="G916" s="31" t="str">
        <f t="shared" si="6"/>
        <v> </v>
      </c>
      <c r="H916" s="31" t="str">
        <f t="shared" si="7"/>
        <v> </v>
      </c>
    </row>
    <row r="917" spans="7:8">
      <c r="G917" s="31" t="str">
        <f t="shared" si="6"/>
        <v> </v>
      </c>
      <c r="H917" s="31" t="str">
        <f t="shared" si="7"/>
        <v> </v>
      </c>
    </row>
    <row r="918" spans="7:8">
      <c r="G918" s="31" t="str">
        <f t="shared" si="6"/>
        <v> </v>
      </c>
      <c r="H918" s="31" t="str">
        <f t="shared" si="7"/>
        <v> </v>
      </c>
    </row>
    <row r="919" spans="7:8">
      <c r="G919" s="31" t="str">
        <f t="shared" si="6"/>
        <v> </v>
      </c>
      <c r="H919" s="31" t="str">
        <f t="shared" si="7"/>
        <v> </v>
      </c>
    </row>
    <row r="920" spans="7:8">
      <c r="G920" s="31" t="str">
        <f t="shared" si="6"/>
        <v> </v>
      </c>
      <c r="H920" s="31" t="str">
        <f t="shared" si="7"/>
        <v> </v>
      </c>
    </row>
    <row r="921" spans="7:8">
      <c r="G921" s="31" t="str">
        <f t="shared" si="6"/>
        <v> </v>
      </c>
      <c r="H921" s="31" t="str">
        <f t="shared" si="7"/>
        <v> </v>
      </c>
    </row>
    <row r="922" spans="7:8">
      <c r="G922" s="31" t="str">
        <f t="shared" si="6"/>
        <v> </v>
      </c>
      <c r="H922" s="31" t="str">
        <f t="shared" si="7"/>
        <v> </v>
      </c>
    </row>
    <row r="923" spans="7:8">
      <c r="G923" s="31" t="str">
        <f t="shared" si="6"/>
        <v> </v>
      </c>
      <c r="H923" s="31" t="str">
        <f t="shared" si="7"/>
        <v> </v>
      </c>
    </row>
    <row r="924" spans="7:8">
      <c r="G924" s="31" t="str">
        <f t="shared" si="6"/>
        <v> </v>
      </c>
      <c r="H924" s="31" t="str">
        <f t="shared" si="7"/>
        <v> </v>
      </c>
    </row>
    <row r="925" spans="7:8">
      <c r="G925" s="31" t="str">
        <f t="shared" si="6"/>
        <v> </v>
      </c>
      <c r="H925" s="31" t="str">
        <f t="shared" si="7"/>
        <v> </v>
      </c>
    </row>
    <row r="926" spans="7:8">
      <c r="G926" s="31" t="str">
        <f t="shared" si="6"/>
        <v> </v>
      </c>
      <c r="H926" s="31" t="str">
        <f t="shared" si="7"/>
        <v> </v>
      </c>
    </row>
    <row r="927" spans="7:8">
      <c r="G927" s="31" t="str">
        <f t="shared" si="6"/>
        <v> </v>
      </c>
      <c r="H927" s="31" t="str">
        <f t="shared" si="7"/>
        <v> </v>
      </c>
    </row>
    <row r="928" spans="7:8">
      <c r="G928" s="31" t="str">
        <f t="shared" si="6"/>
        <v> </v>
      </c>
      <c r="H928" s="31" t="str">
        <f t="shared" si="7"/>
        <v> </v>
      </c>
    </row>
    <row r="929" spans="7:8">
      <c r="G929" s="31" t="str">
        <f t="shared" si="6"/>
        <v> </v>
      </c>
      <c r="H929" s="31" t="str">
        <f t="shared" si="7"/>
        <v> </v>
      </c>
    </row>
    <row r="930" spans="7:8">
      <c r="G930" s="31" t="str">
        <f t="shared" si="6"/>
        <v> </v>
      </c>
      <c r="H930" s="31" t="str">
        <f t="shared" si="7"/>
        <v> </v>
      </c>
    </row>
    <row r="931" spans="7:8">
      <c r="G931" s="31" t="str">
        <f t="shared" si="6"/>
        <v> </v>
      </c>
      <c r="H931" s="31" t="str">
        <f t="shared" si="7"/>
        <v> </v>
      </c>
    </row>
    <row r="932" spans="7:8">
      <c r="G932" s="31" t="str">
        <f t="shared" si="6"/>
        <v> </v>
      </c>
      <c r="H932" s="31" t="str">
        <f t="shared" si="7"/>
        <v> </v>
      </c>
    </row>
    <row r="933" spans="7:8">
      <c r="G933" s="31" t="str">
        <f t="shared" si="6"/>
        <v> </v>
      </c>
      <c r="H933" s="31" t="str">
        <f t="shared" si="7"/>
        <v> </v>
      </c>
    </row>
    <row r="934" spans="7:8">
      <c r="G934" s="31" t="str">
        <f t="shared" si="6"/>
        <v> </v>
      </c>
      <c r="H934" s="31" t="str">
        <f t="shared" si="7"/>
        <v> </v>
      </c>
    </row>
    <row r="935" spans="7:8">
      <c r="G935" s="31" t="str">
        <f t="shared" si="6"/>
        <v> </v>
      </c>
      <c r="H935" s="31" t="str">
        <f t="shared" si="7"/>
        <v> </v>
      </c>
    </row>
    <row r="936" spans="7:8">
      <c r="G936" s="31" t="str">
        <f t="shared" si="6"/>
        <v> </v>
      </c>
      <c r="H936" s="31" t="str">
        <f t="shared" si="7"/>
        <v> </v>
      </c>
    </row>
    <row r="937" spans="7:8">
      <c r="G937" s="31" t="str">
        <f t="shared" si="6"/>
        <v> </v>
      </c>
      <c r="H937" s="31" t="str">
        <f t="shared" si="7"/>
        <v> </v>
      </c>
    </row>
    <row r="938" spans="7:8">
      <c r="G938" s="31" t="str">
        <f t="shared" si="6"/>
        <v> </v>
      </c>
      <c r="H938" s="31" t="str">
        <f t="shared" si="7"/>
        <v> </v>
      </c>
    </row>
    <row r="939" spans="7:8">
      <c r="G939" s="31" t="str">
        <f t="shared" si="6"/>
        <v> </v>
      </c>
      <c r="H939" s="31" t="str">
        <f t="shared" si="7"/>
        <v> </v>
      </c>
    </row>
    <row r="940" spans="7:8">
      <c r="G940" s="31" t="str">
        <f t="shared" si="6"/>
        <v> </v>
      </c>
      <c r="H940" s="31" t="str">
        <f t="shared" si="7"/>
        <v> </v>
      </c>
    </row>
    <row r="941" spans="7:8">
      <c r="G941" s="31" t="str">
        <f t="shared" si="6"/>
        <v> </v>
      </c>
      <c r="H941" s="31" t="str">
        <f t="shared" si="7"/>
        <v> </v>
      </c>
    </row>
    <row r="942" spans="7:8">
      <c r="G942" s="31" t="str">
        <f t="shared" si="6"/>
        <v> </v>
      </c>
      <c r="H942" s="31" t="str">
        <f t="shared" si="7"/>
        <v> </v>
      </c>
    </row>
    <row r="943" spans="7:8">
      <c r="G943" s="31" t="str">
        <f t="shared" si="6"/>
        <v> </v>
      </c>
      <c r="H943" s="31" t="str">
        <f t="shared" si="7"/>
        <v> </v>
      </c>
    </row>
    <row r="944" spans="7:8">
      <c r="G944" s="31" t="str">
        <f t="shared" si="6"/>
        <v> </v>
      </c>
      <c r="H944" s="31" t="str">
        <f t="shared" si="7"/>
        <v> </v>
      </c>
    </row>
    <row r="945" spans="7:8">
      <c r="G945" s="31" t="str">
        <f t="shared" si="6"/>
        <v> </v>
      </c>
      <c r="H945" s="31" t="str">
        <f t="shared" si="7"/>
        <v> </v>
      </c>
    </row>
    <row r="946" spans="7:8">
      <c r="G946" s="31" t="str">
        <f t="shared" si="6"/>
        <v> </v>
      </c>
      <c r="H946" s="31" t="str">
        <f t="shared" si="7"/>
        <v> </v>
      </c>
    </row>
    <row r="947" spans="7:8">
      <c r="G947" s="31" t="str">
        <f t="shared" si="6"/>
        <v> </v>
      </c>
      <c r="H947" s="31" t="str">
        <f t="shared" si="7"/>
        <v> </v>
      </c>
    </row>
    <row r="948" spans="7:8">
      <c r="G948" s="31" t="str">
        <f t="shared" si="6"/>
        <v> </v>
      </c>
      <c r="H948" s="31" t="str">
        <f t="shared" si="7"/>
        <v> </v>
      </c>
    </row>
    <row r="949" spans="7:8">
      <c r="G949" s="31" t="str">
        <f t="shared" si="6"/>
        <v> </v>
      </c>
      <c r="H949" s="31" t="str">
        <f t="shared" si="7"/>
        <v> </v>
      </c>
    </row>
    <row r="950" spans="7:8">
      <c r="G950" s="31" t="str">
        <f t="shared" si="6"/>
        <v> </v>
      </c>
      <c r="H950" s="31" t="str">
        <f t="shared" si="7"/>
        <v> </v>
      </c>
    </row>
    <row r="951" spans="7:8">
      <c r="G951" s="31" t="str">
        <f t="shared" si="6"/>
        <v> </v>
      </c>
      <c r="H951" s="31" t="str">
        <f t="shared" si="7"/>
        <v> </v>
      </c>
    </row>
    <row r="952" spans="7:8">
      <c r="G952" s="31" t="str">
        <f t="shared" si="6"/>
        <v> </v>
      </c>
      <c r="H952" s="31" t="str">
        <f t="shared" si="7"/>
        <v> </v>
      </c>
    </row>
    <row r="953" spans="7:8">
      <c r="G953" s="31" t="str">
        <f t="shared" si="6"/>
        <v> </v>
      </c>
      <c r="H953" s="31" t="str">
        <f t="shared" si="7"/>
        <v> </v>
      </c>
    </row>
    <row r="954" spans="7:8">
      <c r="G954" s="31" t="str">
        <f t="shared" si="6"/>
        <v> </v>
      </c>
      <c r="H954" s="31" t="str">
        <f t="shared" si="7"/>
        <v> </v>
      </c>
    </row>
    <row r="955" spans="7:8">
      <c r="G955" s="31" t="str">
        <f t="shared" si="6"/>
        <v> </v>
      </c>
      <c r="H955" s="31" t="str">
        <f t="shared" si="7"/>
        <v> </v>
      </c>
    </row>
    <row r="956" spans="7:8">
      <c r="G956" s="31" t="str">
        <f t="shared" si="6"/>
        <v> </v>
      </c>
      <c r="H956" s="31" t="str">
        <f t="shared" si="7"/>
        <v> </v>
      </c>
    </row>
    <row r="957" spans="7:8">
      <c r="G957" s="31" t="str">
        <f t="shared" si="6"/>
        <v> </v>
      </c>
      <c r="H957" s="31" t="str">
        <f t="shared" si="7"/>
        <v> </v>
      </c>
    </row>
    <row r="958" spans="7:8">
      <c r="G958" s="31" t="str">
        <f t="shared" si="6"/>
        <v> </v>
      </c>
      <c r="H958" s="31" t="str">
        <f t="shared" si="7"/>
        <v> </v>
      </c>
    </row>
    <row r="959" spans="7:8">
      <c r="G959" s="31" t="str">
        <f t="shared" si="6"/>
        <v> </v>
      </c>
      <c r="H959" s="31" t="str">
        <f t="shared" si="7"/>
        <v> </v>
      </c>
    </row>
    <row r="960" spans="7:8">
      <c r="G960" s="31" t="str">
        <f t="shared" si="6"/>
        <v> </v>
      </c>
      <c r="H960" s="31" t="str">
        <f t="shared" si="7"/>
        <v> </v>
      </c>
    </row>
    <row r="961" spans="7:8">
      <c r="G961" s="31" t="str">
        <f t="shared" si="6"/>
        <v> </v>
      </c>
      <c r="H961" s="31" t="str">
        <f t="shared" si="7"/>
        <v> </v>
      </c>
    </row>
    <row r="962" spans="7:8">
      <c r="G962" s="31" t="str">
        <f t="shared" si="6"/>
        <v> </v>
      </c>
      <c r="H962" s="31" t="str">
        <f t="shared" si="7"/>
        <v> </v>
      </c>
    </row>
    <row r="963" spans="7:8">
      <c r="G963" s="31" t="str">
        <f t="shared" si="6"/>
        <v> </v>
      </c>
      <c r="H963" s="31" t="str">
        <f t="shared" si="7"/>
        <v> </v>
      </c>
    </row>
    <row r="964" spans="7:8">
      <c r="G964" s="31" t="str">
        <f t="shared" si="6"/>
        <v> </v>
      </c>
      <c r="H964" s="31" t="str">
        <f t="shared" si="7"/>
        <v> </v>
      </c>
    </row>
    <row r="965" spans="7:8">
      <c r="G965" s="31" t="str">
        <f t="shared" si="6"/>
        <v> </v>
      </c>
      <c r="H965" s="31" t="str">
        <f t="shared" si="7"/>
        <v> </v>
      </c>
    </row>
    <row r="966" spans="7:8">
      <c r="G966" s="31" t="str">
        <f t="shared" si="6"/>
        <v> </v>
      </c>
      <c r="H966" s="31" t="str">
        <f t="shared" si="7"/>
        <v> </v>
      </c>
    </row>
    <row r="967" spans="7:8">
      <c r="G967" s="31" t="str">
        <f t="shared" si="6"/>
        <v> </v>
      </c>
      <c r="H967" s="31" t="str">
        <f t="shared" si="7"/>
        <v> </v>
      </c>
    </row>
    <row r="968" spans="7:8">
      <c r="G968" s="31" t="str">
        <f t="shared" si="6"/>
        <v> </v>
      </c>
      <c r="H968" s="31" t="str">
        <f t="shared" si="7"/>
        <v> </v>
      </c>
    </row>
    <row r="969" spans="7:8">
      <c r="G969" s="31" t="str">
        <f t="shared" si="6"/>
        <v> </v>
      </c>
      <c r="H969" s="31" t="str">
        <f t="shared" si="7"/>
        <v> </v>
      </c>
    </row>
    <row r="970" spans="7:8">
      <c r="G970" s="31" t="str">
        <f t="shared" si="6"/>
        <v> </v>
      </c>
      <c r="H970" s="31" t="str">
        <f t="shared" si="7"/>
        <v> </v>
      </c>
    </row>
    <row r="971" spans="7:8">
      <c r="G971" s="31" t="str">
        <f t="shared" si="6"/>
        <v> </v>
      </c>
      <c r="H971" s="31" t="str">
        <f t="shared" si="7"/>
        <v> </v>
      </c>
    </row>
    <row r="972" spans="7:8">
      <c r="G972" s="31" t="str">
        <f t="shared" si="6"/>
        <v> </v>
      </c>
      <c r="H972" s="31" t="str">
        <f t="shared" si="7"/>
        <v> </v>
      </c>
    </row>
    <row r="973" spans="7:8">
      <c r="G973" s="31" t="str">
        <f t="shared" si="6"/>
        <v> </v>
      </c>
      <c r="H973" s="31" t="str">
        <f t="shared" si="7"/>
        <v> </v>
      </c>
    </row>
    <row r="974" spans="7:8">
      <c r="G974" s="31" t="str">
        <f t="shared" si="6"/>
        <v> </v>
      </c>
      <c r="H974" s="31" t="str">
        <f t="shared" si="7"/>
        <v> </v>
      </c>
    </row>
    <row r="975" spans="7:8">
      <c r="G975" s="31" t="str">
        <f t="shared" si="6"/>
        <v> </v>
      </c>
      <c r="H975" s="31" t="str">
        <f t="shared" si="7"/>
        <v> </v>
      </c>
    </row>
    <row r="976" spans="7:8">
      <c r="G976" s="31" t="str">
        <f t="shared" si="6"/>
        <v> </v>
      </c>
      <c r="H976" s="31" t="str">
        <f t="shared" si="7"/>
        <v> </v>
      </c>
    </row>
    <row r="977" spans="7:8">
      <c r="G977" s="31" t="str">
        <f t="shared" si="6"/>
        <v> </v>
      </c>
      <c r="H977" s="31" t="str">
        <f t="shared" si="7"/>
        <v> </v>
      </c>
    </row>
    <row r="978" spans="7:8">
      <c r="G978" s="31" t="str">
        <f t="shared" si="6"/>
        <v> </v>
      </c>
      <c r="H978" s="31" t="str">
        <f t="shared" si="7"/>
        <v> </v>
      </c>
    </row>
    <row r="979" spans="7:8">
      <c r="G979" s="31" t="str">
        <f t="shared" si="6"/>
        <v> </v>
      </c>
      <c r="H979" s="31" t="str">
        <f t="shared" si="7"/>
        <v> </v>
      </c>
    </row>
    <row r="980" spans="7:8">
      <c r="G980" s="31" t="str">
        <f t="shared" si="6"/>
        <v> </v>
      </c>
      <c r="H980" s="31" t="str">
        <f t="shared" si="7"/>
        <v> </v>
      </c>
    </row>
    <row r="981" spans="7:8">
      <c r="G981" s="31" t="str">
        <f t="shared" si="6"/>
        <v> </v>
      </c>
      <c r="H981" s="31" t="str">
        <f t="shared" si="7"/>
        <v> </v>
      </c>
    </row>
    <row r="982" spans="7:8">
      <c r="G982" s="31" t="str">
        <f t="shared" si="6"/>
        <v> </v>
      </c>
      <c r="H982" s="31" t="str">
        <f t="shared" si="7"/>
        <v> </v>
      </c>
    </row>
    <row r="983" spans="7:8">
      <c r="G983" s="31" t="str">
        <f t="shared" si="6"/>
        <v> </v>
      </c>
      <c r="H983" s="31" t="str">
        <f t="shared" si="7"/>
        <v> </v>
      </c>
    </row>
    <row r="984" spans="7:8">
      <c r="G984" s="31" t="str">
        <f t="shared" si="6"/>
        <v> </v>
      </c>
      <c r="H984" s="31" t="str">
        <f t="shared" si="7"/>
        <v> </v>
      </c>
    </row>
    <row r="985" spans="7:8">
      <c r="G985" s="31" t="str">
        <f t="shared" si="6"/>
        <v> </v>
      </c>
      <c r="H985" s="31" t="str">
        <f t="shared" si="7"/>
        <v> </v>
      </c>
    </row>
    <row r="986" spans="7:8">
      <c r="G986" s="31" t="str">
        <f t="shared" si="6"/>
        <v> </v>
      </c>
      <c r="H986" s="31" t="str">
        <f t="shared" si="7"/>
        <v> </v>
      </c>
    </row>
    <row r="987" spans="7:8">
      <c r="G987" s="31" t="str">
        <f t="shared" si="6"/>
        <v> </v>
      </c>
      <c r="H987" s="31" t="str">
        <f t="shared" si="7"/>
        <v> </v>
      </c>
    </row>
    <row r="988" spans="7:8">
      <c r="G988" s="31" t="str">
        <f t="shared" si="6"/>
        <v> </v>
      </c>
      <c r="H988" s="31" t="str">
        <f t="shared" si="7"/>
        <v> </v>
      </c>
    </row>
    <row r="989" spans="7:8">
      <c r="G989" s="31" t="str">
        <f t="shared" si="6"/>
        <v> </v>
      </c>
      <c r="H989" s="31" t="str">
        <f t="shared" si="7"/>
        <v> </v>
      </c>
    </row>
    <row r="990" spans="7:8">
      <c r="G990" s="31" t="str">
        <f t="shared" si="6"/>
        <v> </v>
      </c>
      <c r="H990" s="31" t="str">
        <f t="shared" si="7"/>
        <v> </v>
      </c>
    </row>
    <row r="991" spans="7:8">
      <c r="G991" s="31" t="str">
        <f t="shared" si="6"/>
        <v> </v>
      </c>
      <c r="H991" s="31" t="str">
        <f t="shared" si="7"/>
        <v> </v>
      </c>
    </row>
    <row r="992" spans="7:8">
      <c r="G992" s="31" t="str">
        <f t="shared" si="6"/>
        <v> </v>
      </c>
      <c r="H992" s="31" t="str">
        <f t="shared" si="7"/>
        <v> </v>
      </c>
    </row>
    <row r="993" spans="7:8">
      <c r="G993" s="31" t="str">
        <f t="shared" si="6"/>
        <v> </v>
      </c>
      <c r="H993" s="31" t="str">
        <f t="shared" si="7"/>
        <v> </v>
      </c>
    </row>
    <row r="994" spans="7:8">
      <c r="G994" s="31" t="str">
        <f t="shared" si="6"/>
        <v> </v>
      </c>
      <c r="H994" s="31" t="str">
        <f t="shared" si="7"/>
        <v> </v>
      </c>
    </row>
    <row r="995" spans="7:8">
      <c r="G995" s="31" t="str">
        <f t="shared" si="6"/>
        <v> </v>
      </c>
      <c r="H995" s="31" t="str">
        <f t="shared" si="7"/>
        <v> </v>
      </c>
    </row>
    <row r="996" spans="7:8">
      <c r="G996" s="31" t="str">
        <f t="shared" si="6"/>
        <v> </v>
      </c>
      <c r="H996" s="31" t="str">
        <f t="shared" si="7"/>
        <v> </v>
      </c>
    </row>
    <row r="997" spans="7:8">
      <c r="G997" s="31" t="str">
        <f t="shared" si="6"/>
        <v> </v>
      </c>
      <c r="H997" s="31" t="str">
        <f t="shared" si="7"/>
        <v> </v>
      </c>
    </row>
    <row r="998" spans="7:8">
      <c r="G998" s="31" t="str">
        <f t="shared" si="6"/>
        <v> </v>
      </c>
      <c r="H998" s="31" t="str">
        <f t="shared" si="7"/>
        <v> </v>
      </c>
    </row>
    <row r="999" spans="7:8">
      <c r="G999" s="31" t="str">
        <f t="shared" si="6"/>
        <v> </v>
      </c>
      <c r="H999" s="31" t="str">
        <f t="shared" si="7"/>
        <v> </v>
      </c>
    </row>
    <row r="1000" spans="7:8">
      <c r="G1000" s="31" t="str">
        <f t="shared" si="6"/>
        <v> </v>
      </c>
      <c r="H1000" s="31" t="str">
        <f t="shared" si="7"/>
        <v> </v>
      </c>
    </row>
    <row r="1001" spans="7:8">
      <c r="G1001" s="31" t="str">
        <f t="shared" si="6"/>
        <v> </v>
      </c>
      <c r="H1001" s="31" t="str">
        <f t="shared" si="7"/>
        <v> </v>
      </c>
    </row>
    <row r="1002" spans="7:8">
      <c r="G1002" s="31" t="str">
        <f t="shared" si="6"/>
        <v> </v>
      </c>
      <c r="H1002" s="31" t="str">
        <f t="shared" si="7"/>
        <v> </v>
      </c>
    </row>
    <row r="1003" spans="7:8">
      <c r="G1003" s="31" t="str">
        <f t="shared" si="6"/>
        <v> </v>
      </c>
      <c r="H1003" s="31" t="str">
        <f t="shared" si="7"/>
        <v> </v>
      </c>
    </row>
    <row r="1004" spans="7:8">
      <c r="G1004" s="31" t="str">
        <f t="shared" si="6"/>
        <v> </v>
      </c>
      <c r="H1004" s="31" t="str">
        <f t="shared" si="7"/>
        <v> </v>
      </c>
    </row>
    <row r="1005" spans="7:8">
      <c r="G1005" s="31" t="str">
        <f t="shared" si="6"/>
        <v> </v>
      </c>
      <c r="H1005" s="31" t="str">
        <f t="shared" si="7"/>
        <v> </v>
      </c>
    </row>
    <row r="1006" spans="7:8">
      <c r="G1006" s="31" t="str">
        <f t="shared" si="6"/>
        <v> </v>
      </c>
      <c r="H1006" s="31" t="str">
        <f t="shared" si="7"/>
        <v> </v>
      </c>
    </row>
    <row r="1007" spans="7:8">
      <c r="G1007" s="31" t="str">
        <f t="shared" si="6"/>
        <v> </v>
      </c>
      <c r="H1007" s="31" t="str">
        <f t="shared" si="7"/>
        <v> </v>
      </c>
    </row>
    <row r="1008" spans="7:8">
      <c r="G1008" s="31" t="str">
        <f t="shared" si="6"/>
        <v> </v>
      </c>
      <c r="H1008" s="31" t="str">
        <f t="shared" si="7"/>
        <v> </v>
      </c>
    </row>
    <row r="1009" spans="7:8">
      <c r="G1009" s="31" t="str">
        <f t="shared" si="6"/>
        <v> </v>
      </c>
      <c r="H1009" s="31" t="str">
        <f t="shared" si="7"/>
        <v> </v>
      </c>
    </row>
    <row r="1010" spans="7:8">
      <c r="G1010" s="31" t="str">
        <f t="shared" si="6"/>
        <v> </v>
      </c>
      <c r="H1010" s="31" t="str">
        <f t="shared" si="7"/>
        <v> </v>
      </c>
    </row>
    <row r="1011" spans="7:8">
      <c r="G1011" s="31" t="str">
        <f t="shared" si="6"/>
        <v> </v>
      </c>
      <c r="H1011" s="31" t="str">
        <f t="shared" si="7"/>
        <v> </v>
      </c>
    </row>
    <row r="1012" spans="7:8">
      <c r="G1012" s="31" t="str">
        <f t="shared" si="6"/>
        <v> </v>
      </c>
      <c r="H1012" s="31" t="str">
        <f t="shared" si="7"/>
        <v> </v>
      </c>
    </row>
    <row r="1013" spans="7:8">
      <c r="G1013" s="31" t="str">
        <f t="shared" si="6"/>
        <v> </v>
      </c>
      <c r="H1013" s="31" t="str">
        <f t="shared" si="7"/>
        <v> </v>
      </c>
    </row>
    <row r="1014" spans="7:8">
      <c r="G1014" s="31" t="str">
        <f t="shared" si="6"/>
        <v> </v>
      </c>
      <c r="H1014" s="31" t="str">
        <f t="shared" si="7"/>
        <v> </v>
      </c>
    </row>
    <row r="1015" spans="7:8">
      <c r="G1015" s="31" t="str">
        <f t="shared" si="6"/>
        <v> </v>
      </c>
      <c r="H1015" s="31" t="str">
        <f t="shared" si="7"/>
        <v> </v>
      </c>
    </row>
    <row r="1016" spans="7:8">
      <c r="G1016" s="31" t="str">
        <f t="shared" si="6"/>
        <v> </v>
      </c>
      <c r="H1016" s="31" t="str">
        <f t="shared" si="7"/>
        <v> </v>
      </c>
    </row>
    <row r="1017" spans="7:8">
      <c r="G1017" s="31" t="str">
        <f t="shared" si="6"/>
        <v> </v>
      </c>
      <c r="H1017" s="31" t="str">
        <f t="shared" si="7"/>
        <v> </v>
      </c>
    </row>
    <row r="1018" spans="7:8">
      <c r="G1018" s="31" t="str">
        <f t="shared" si="6"/>
        <v> </v>
      </c>
      <c r="H1018" s="31" t="str">
        <f t="shared" si="7"/>
        <v> </v>
      </c>
    </row>
    <row r="1019" spans="7:8">
      <c r="G1019" s="31" t="str">
        <f t="shared" si="6"/>
        <v> </v>
      </c>
      <c r="H1019" s="31" t="str">
        <f t="shared" si="7"/>
        <v> </v>
      </c>
    </row>
    <row r="1020" spans="7:8">
      <c r="G1020" s="31" t="str">
        <f t="shared" si="6"/>
        <v> </v>
      </c>
      <c r="H1020" s="31" t="str">
        <f t="shared" si="7"/>
        <v> </v>
      </c>
    </row>
    <row r="1021" spans="7:8">
      <c r="G1021" s="31" t="str">
        <f t="shared" si="6"/>
        <v> </v>
      </c>
      <c r="H1021" s="31" t="str">
        <f t="shared" si="7"/>
        <v> </v>
      </c>
    </row>
    <row r="1022" spans="7:8">
      <c r="G1022" s="31" t="str">
        <f t="shared" ref="G1022:G1276" si="8">IFERROR(IF($D1022&gt;0,IF($D1022=$G$1,$F1022," ")," ")," ")</f>
        <v> </v>
      </c>
      <c r="H1022" s="31" t="str">
        <f t="shared" ref="H1022:H1276" si="9">IFERROR(IF($D1022&gt;0,IF($D1022=$H$1,$F1022," ")," ")," ")</f>
        <v> </v>
      </c>
    </row>
    <row r="1023" spans="7:8">
      <c r="G1023" s="31" t="str">
        <f t="shared" si="8"/>
        <v> </v>
      </c>
      <c r="H1023" s="31" t="str">
        <f t="shared" si="9"/>
        <v> </v>
      </c>
    </row>
    <row r="1024" spans="7:8">
      <c r="G1024" s="31" t="str">
        <f t="shared" si="8"/>
        <v> </v>
      </c>
      <c r="H1024" s="31" t="str">
        <f t="shared" si="9"/>
        <v> </v>
      </c>
    </row>
    <row r="1025" spans="7:8">
      <c r="G1025" s="31" t="str">
        <f t="shared" si="8"/>
        <v> </v>
      </c>
      <c r="H1025" s="31" t="str">
        <f t="shared" si="9"/>
        <v> </v>
      </c>
    </row>
    <row r="1026" spans="7:8">
      <c r="G1026" s="31" t="str">
        <f t="shared" si="8"/>
        <v> </v>
      </c>
      <c r="H1026" s="31" t="str">
        <f t="shared" si="9"/>
        <v> </v>
      </c>
    </row>
    <row r="1027" spans="7:8">
      <c r="G1027" s="31" t="str">
        <f t="shared" si="8"/>
        <v> </v>
      </c>
      <c r="H1027" s="31" t="str">
        <f t="shared" si="9"/>
        <v> </v>
      </c>
    </row>
    <row r="1028" spans="7:8">
      <c r="G1028" s="31" t="str">
        <f t="shared" si="8"/>
        <v> </v>
      </c>
      <c r="H1028" s="31" t="str">
        <f t="shared" si="9"/>
        <v> </v>
      </c>
    </row>
    <row r="1029" spans="7:8">
      <c r="G1029" s="31" t="str">
        <f t="shared" si="8"/>
        <v> </v>
      </c>
      <c r="H1029" s="31" t="str">
        <f t="shared" si="9"/>
        <v> </v>
      </c>
    </row>
    <row r="1030" spans="7:8">
      <c r="G1030" s="31" t="str">
        <f t="shared" si="8"/>
        <v> </v>
      </c>
      <c r="H1030" s="31" t="str">
        <f t="shared" si="9"/>
        <v> </v>
      </c>
    </row>
    <row r="1031" spans="7:8">
      <c r="G1031" s="31" t="str">
        <f t="shared" si="8"/>
        <v> </v>
      </c>
      <c r="H1031" s="31" t="str">
        <f t="shared" si="9"/>
        <v> </v>
      </c>
    </row>
    <row r="1032" spans="7:8">
      <c r="G1032" s="31" t="str">
        <f t="shared" si="8"/>
        <v> </v>
      </c>
      <c r="H1032" s="31" t="str">
        <f t="shared" si="9"/>
        <v> </v>
      </c>
    </row>
    <row r="1033" spans="7:8">
      <c r="G1033" s="31" t="str">
        <f t="shared" si="8"/>
        <v> </v>
      </c>
      <c r="H1033" s="31" t="str">
        <f t="shared" si="9"/>
        <v> </v>
      </c>
    </row>
    <row r="1034" spans="7:8">
      <c r="G1034" s="31" t="str">
        <f t="shared" si="8"/>
        <v> </v>
      </c>
      <c r="H1034" s="31" t="str">
        <f t="shared" si="9"/>
        <v> </v>
      </c>
    </row>
    <row r="1035" spans="7:8">
      <c r="G1035" s="31" t="str">
        <f t="shared" si="8"/>
        <v> </v>
      </c>
      <c r="H1035" s="31" t="str">
        <f t="shared" si="9"/>
        <v> </v>
      </c>
    </row>
    <row r="1036" spans="7:8">
      <c r="G1036" s="31" t="str">
        <f t="shared" si="8"/>
        <v> </v>
      </c>
      <c r="H1036" s="31" t="str">
        <f t="shared" si="9"/>
        <v> </v>
      </c>
    </row>
    <row r="1037" spans="7:8">
      <c r="G1037" s="31" t="str">
        <f t="shared" si="8"/>
        <v> </v>
      </c>
      <c r="H1037" s="31" t="str">
        <f t="shared" si="9"/>
        <v> </v>
      </c>
    </row>
    <row r="1038" spans="7:8">
      <c r="G1038" s="31" t="str">
        <f t="shared" si="8"/>
        <v> </v>
      </c>
      <c r="H1038" s="31" t="str">
        <f t="shared" si="9"/>
        <v> </v>
      </c>
    </row>
    <row r="1039" spans="7:8">
      <c r="G1039" s="31" t="str">
        <f t="shared" si="8"/>
        <v> </v>
      </c>
      <c r="H1039" s="31" t="str">
        <f t="shared" si="9"/>
        <v> </v>
      </c>
    </row>
    <row r="1040" spans="7:8">
      <c r="G1040" s="31" t="str">
        <f t="shared" si="8"/>
        <v> </v>
      </c>
      <c r="H1040" s="31" t="str">
        <f t="shared" si="9"/>
        <v> </v>
      </c>
    </row>
    <row r="1041" spans="7:8">
      <c r="G1041" s="31" t="str">
        <f t="shared" si="8"/>
        <v> </v>
      </c>
      <c r="H1041" s="31" t="str">
        <f t="shared" si="9"/>
        <v> </v>
      </c>
    </row>
    <row r="1042" spans="7:8">
      <c r="G1042" s="31" t="str">
        <f t="shared" si="8"/>
        <v> </v>
      </c>
      <c r="H1042" s="31" t="str">
        <f t="shared" si="9"/>
        <v> </v>
      </c>
    </row>
    <row r="1043" spans="7:8">
      <c r="G1043" s="31" t="str">
        <f t="shared" si="8"/>
        <v> </v>
      </c>
      <c r="H1043" s="31" t="str">
        <f t="shared" si="9"/>
        <v> </v>
      </c>
    </row>
    <row r="1044" spans="7:8">
      <c r="G1044" s="31" t="str">
        <f t="shared" si="8"/>
        <v> </v>
      </c>
      <c r="H1044" s="31" t="str">
        <f t="shared" si="9"/>
        <v> </v>
      </c>
    </row>
    <row r="1045" spans="7:8">
      <c r="G1045" s="31" t="str">
        <f t="shared" si="8"/>
        <v> </v>
      </c>
      <c r="H1045" s="31" t="str">
        <f t="shared" si="9"/>
        <v> </v>
      </c>
    </row>
    <row r="1046" spans="7:8">
      <c r="G1046" s="31" t="str">
        <f t="shared" si="8"/>
        <v> </v>
      </c>
      <c r="H1046" s="31" t="str">
        <f t="shared" si="9"/>
        <v> </v>
      </c>
    </row>
    <row r="1047" spans="7:8">
      <c r="G1047" s="31" t="str">
        <f t="shared" si="8"/>
        <v> </v>
      </c>
      <c r="H1047" s="31" t="str">
        <f t="shared" si="9"/>
        <v> </v>
      </c>
    </row>
    <row r="1048" spans="7:8">
      <c r="G1048" s="31" t="str">
        <f t="shared" si="8"/>
        <v> </v>
      </c>
      <c r="H1048" s="31" t="str">
        <f t="shared" si="9"/>
        <v> </v>
      </c>
    </row>
    <row r="1049" spans="7:8">
      <c r="G1049" s="31" t="str">
        <f t="shared" si="8"/>
        <v> </v>
      </c>
      <c r="H1049" s="31" t="str">
        <f t="shared" si="9"/>
        <v> </v>
      </c>
    </row>
    <row r="1050" spans="7:8">
      <c r="G1050" s="31" t="str">
        <f t="shared" si="8"/>
        <v> </v>
      </c>
      <c r="H1050" s="31" t="str">
        <f t="shared" si="9"/>
        <v> </v>
      </c>
    </row>
    <row r="1051" spans="7:8">
      <c r="G1051" s="31" t="str">
        <f t="shared" si="8"/>
        <v> </v>
      </c>
      <c r="H1051" s="31" t="str">
        <f t="shared" si="9"/>
        <v> </v>
      </c>
    </row>
    <row r="1052" spans="7:8">
      <c r="G1052" s="31" t="str">
        <f t="shared" si="8"/>
        <v> </v>
      </c>
      <c r="H1052" s="31" t="str">
        <f t="shared" si="9"/>
        <v> </v>
      </c>
    </row>
    <row r="1053" spans="7:8">
      <c r="G1053" s="31" t="str">
        <f t="shared" si="8"/>
        <v> </v>
      </c>
      <c r="H1053" s="31" t="str">
        <f t="shared" si="9"/>
        <v> </v>
      </c>
    </row>
    <row r="1054" spans="7:8">
      <c r="G1054" s="31" t="str">
        <f t="shared" si="8"/>
        <v> </v>
      </c>
      <c r="H1054" s="31" t="str">
        <f t="shared" si="9"/>
        <v> </v>
      </c>
    </row>
    <row r="1055" spans="7:8">
      <c r="G1055" s="31" t="str">
        <f t="shared" si="8"/>
        <v> </v>
      </c>
      <c r="H1055" s="31" t="str">
        <f t="shared" si="9"/>
        <v> </v>
      </c>
    </row>
    <row r="1056" spans="7:8">
      <c r="G1056" s="31" t="str">
        <f t="shared" si="8"/>
        <v> </v>
      </c>
      <c r="H1056" s="31" t="str">
        <f t="shared" si="9"/>
        <v> </v>
      </c>
    </row>
    <row r="1057" spans="7:8">
      <c r="G1057" s="31" t="str">
        <f t="shared" si="8"/>
        <v> </v>
      </c>
      <c r="H1057" s="31" t="str">
        <f t="shared" si="9"/>
        <v> </v>
      </c>
    </row>
    <row r="1058" spans="7:8">
      <c r="G1058" s="31" t="str">
        <f t="shared" si="8"/>
        <v> </v>
      </c>
      <c r="H1058" s="31" t="str">
        <f t="shared" si="9"/>
        <v> </v>
      </c>
    </row>
    <row r="1059" spans="7:8">
      <c r="G1059" s="31" t="str">
        <f t="shared" si="8"/>
        <v> </v>
      </c>
      <c r="H1059" s="31" t="str">
        <f t="shared" si="9"/>
        <v> </v>
      </c>
    </row>
    <row r="1060" spans="7:8">
      <c r="G1060" s="31" t="str">
        <f t="shared" si="8"/>
        <v> </v>
      </c>
      <c r="H1060" s="31" t="str">
        <f t="shared" si="9"/>
        <v> </v>
      </c>
    </row>
    <row r="1061" spans="7:8">
      <c r="G1061" s="31" t="str">
        <f t="shared" si="8"/>
        <v> </v>
      </c>
      <c r="H1061" s="31" t="str">
        <f t="shared" si="9"/>
        <v> </v>
      </c>
    </row>
    <row r="1062" spans="7:8">
      <c r="G1062" s="31" t="str">
        <f t="shared" si="8"/>
        <v> </v>
      </c>
      <c r="H1062" s="31" t="str">
        <f t="shared" si="9"/>
        <v> </v>
      </c>
    </row>
    <row r="1063" spans="7:8">
      <c r="G1063" s="31" t="str">
        <f t="shared" si="8"/>
        <v> </v>
      </c>
      <c r="H1063" s="31" t="str">
        <f t="shared" si="9"/>
        <v> </v>
      </c>
    </row>
    <row r="1064" spans="7:8">
      <c r="G1064" s="31" t="str">
        <f t="shared" si="8"/>
        <v> </v>
      </c>
      <c r="H1064" s="31" t="str">
        <f t="shared" si="9"/>
        <v> </v>
      </c>
    </row>
    <row r="1065" spans="7:8">
      <c r="G1065" s="31" t="str">
        <f t="shared" si="8"/>
        <v> </v>
      </c>
      <c r="H1065" s="31" t="str">
        <f t="shared" si="9"/>
        <v> </v>
      </c>
    </row>
    <row r="1066" spans="7:8">
      <c r="G1066" s="31" t="str">
        <f t="shared" si="8"/>
        <v> </v>
      </c>
      <c r="H1066" s="31" t="str">
        <f t="shared" si="9"/>
        <v> </v>
      </c>
    </row>
    <row r="1067" spans="7:8">
      <c r="G1067" s="31" t="str">
        <f t="shared" si="8"/>
        <v> </v>
      </c>
      <c r="H1067" s="31" t="str">
        <f t="shared" si="9"/>
        <v> </v>
      </c>
    </row>
    <row r="1068" spans="7:8">
      <c r="G1068" s="31" t="str">
        <f t="shared" si="8"/>
        <v> </v>
      </c>
      <c r="H1068" s="31" t="str">
        <f t="shared" si="9"/>
        <v> </v>
      </c>
    </row>
    <row r="1069" spans="7:8">
      <c r="G1069" s="31" t="str">
        <f t="shared" si="8"/>
        <v> </v>
      </c>
      <c r="H1069" s="31" t="str">
        <f t="shared" si="9"/>
        <v> </v>
      </c>
    </row>
    <row r="1070" spans="7:8">
      <c r="G1070" s="31" t="str">
        <f t="shared" si="8"/>
        <v> </v>
      </c>
      <c r="H1070" s="31" t="str">
        <f t="shared" si="9"/>
        <v> </v>
      </c>
    </row>
    <row r="1071" spans="7:8">
      <c r="G1071" s="31" t="str">
        <f t="shared" si="8"/>
        <v> </v>
      </c>
      <c r="H1071" s="31" t="str">
        <f t="shared" si="9"/>
        <v> </v>
      </c>
    </row>
    <row r="1072" spans="7:8">
      <c r="G1072" s="31" t="str">
        <f t="shared" si="8"/>
        <v> </v>
      </c>
      <c r="H1072" s="31" t="str">
        <f t="shared" si="9"/>
        <v> </v>
      </c>
    </row>
    <row r="1073" spans="7:8">
      <c r="G1073" s="31" t="str">
        <f t="shared" si="8"/>
        <v> </v>
      </c>
      <c r="H1073" s="31" t="str">
        <f t="shared" si="9"/>
        <v> </v>
      </c>
    </row>
    <row r="1074" spans="7:8">
      <c r="G1074" s="31" t="str">
        <f t="shared" si="8"/>
        <v> </v>
      </c>
      <c r="H1074" s="31" t="str">
        <f t="shared" si="9"/>
        <v> </v>
      </c>
    </row>
    <row r="1075" spans="7:8">
      <c r="G1075" s="31" t="str">
        <f t="shared" si="8"/>
        <v> </v>
      </c>
      <c r="H1075" s="31" t="str">
        <f t="shared" si="9"/>
        <v> </v>
      </c>
    </row>
    <row r="1076" spans="7:8">
      <c r="G1076" s="31" t="str">
        <f t="shared" si="8"/>
        <v> </v>
      </c>
      <c r="H1076" s="31" t="str">
        <f t="shared" si="9"/>
        <v> </v>
      </c>
    </row>
    <row r="1077" spans="7:8">
      <c r="G1077" s="31" t="str">
        <f t="shared" si="8"/>
        <v> </v>
      </c>
      <c r="H1077" s="31" t="str">
        <f t="shared" si="9"/>
        <v> </v>
      </c>
    </row>
    <row r="1078" spans="7:8">
      <c r="G1078" s="31" t="str">
        <f t="shared" si="8"/>
        <v> </v>
      </c>
      <c r="H1078" s="31" t="str">
        <f t="shared" si="9"/>
        <v> </v>
      </c>
    </row>
    <row r="1079" spans="7:8">
      <c r="G1079" s="31" t="str">
        <f t="shared" si="8"/>
        <v> </v>
      </c>
      <c r="H1079" s="31" t="str">
        <f t="shared" si="9"/>
        <v> </v>
      </c>
    </row>
    <row r="1080" spans="7:8">
      <c r="G1080" s="31" t="str">
        <f t="shared" si="8"/>
        <v> </v>
      </c>
      <c r="H1080" s="31" t="str">
        <f t="shared" si="9"/>
        <v> </v>
      </c>
    </row>
    <row r="1081" spans="7:8">
      <c r="G1081" s="31" t="str">
        <f t="shared" si="8"/>
        <v> </v>
      </c>
      <c r="H1081" s="31" t="str">
        <f t="shared" si="9"/>
        <v> </v>
      </c>
    </row>
    <row r="1082" spans="7:8">
      <c r="G1082" s="31" t="str">
        <f t="shared" si="8"/>
        <v> </v>
      </c>
      <c r="H1082" s="31" t="str">
        <f t="shared" si="9"/>
        <v> </v>
      </c>
    </row>
    <row r="1083" spans="7:8">
      <c r="G1083" s="31" t="str">
        <f t="shared" si="8"/>
        <v> </v>
      </c>
      <c r="H1083" s="31" t="str">
        <f t="shared" si="9"/>
        <v> </v>
      </c>
    </row>
    <row r="1084" spans="7:8">
      <c r="G1084" s="31" t="str">
        <f t="shared" si="8"/>
        <v> </v>
      </c>
      <c r="H1084" s="31" t="str">
        <f t="shared" si="9"/>
        <v> </v>
      </c>
    </row>
    <row r="1085" spans="7:8">
      <c r="G1085" s="31" t="str">
        <f t="shared" si="8"/>
        <v> </v>
      </c>
      <c r="H1085" s="31" t="str">
        <f t="shared" si="9"/>
        <v> </v>
      </c>
    </row>
    <row r="1086" spans="7:8">
      <c r="G1086" s="31" t="str">
        <f t="shared" si="8"/>
        <v> </v>
      </c>
      <c r="H1086" s="31" t="str">
        <f t="shared" si="9"/>
        <v> </v>
      </c>
    </row>
    <row r="1087" spans="7:8">
      <c r="G1087" s="31" t="str">
        <f t="shared" si="8"/>
        <v> </v>
      </c>
      <c r="H1087" s="31" t="str">
        <f t="shared" si="9"/>
        <v> </v>
      </c>
    </row>
    <row r="1088" spans="7:8">
      <c r="G1088" s="31" t="str">
        <f t="shared" si="8"/>
        <v> </v>
      </c>
      <c r="H1088" s="31" t="str">
        <f t="shared" si="9"/>
        <v> </v>
      </c>
    </row>
    <row r="1089" spans="7:8">
      <c r="G1089" s="31" t="str">
        <f t="shared" si="8"/>
        <v> </v>
      </c>
      <c r="H1089" s="31" t="str">
        <f t="shared" si="9"/>
        <v> </v>
      </c>
    </row>
    <row r="1090" spans="7:8">
      <c r="G1090" s="31" t="str">
        <f t="shared" si="8"/>
        <v> </v>
      </c>
      <c r="H1090" s="31" t="str">
        <f t="shared" si="9"/>
        <v> </v>
      </c>
    </row>
    <row r="1091" spans="7:8">
      <c r="G1091" s="31" t="str">
        <f t="shared" si="8"/>
        <v> </v>
      </c>
      <c r="H1091" s="31" t="str">
        <f t="shared" si="9"/>
        <v> </v>
      </c>
    </row>
    <row r="1092" spans="7:8">
      <c r="G1092" s="31" t="str">
        <f t="shared" si="8"/>
        <v> </v>
      </c>
      <c r="H1092" s="31" t="str">
        <f t="shared" si="9"/>
        <v> </v>
      </c>
    </row>
    <row r="1093" spans="7:8">
      <c r="G1093" s="31" t="str">
        <f t="shared" si="8"/>
        <v> </v>
      </c>
      <c r="H1093" s="31" t="str">
        <f t="shared" si="9"/>
        <v> </v>
      </c>
    </row>
    <row r="1094" spans="7:8">
      <c r="G1094" s="31" t="str">
        <f t="shared" si="8"/>
        <v> </v>
      </c>
      <c r="H1094" s="31" t="str">
        <f t="shared" si="9"/>
        <v> </v>
      </c>
    </row>
    <row r="1095" spans="7:8">
      <c r="G1095" s="31" t="str">
        <f t="shared" si="8"/>
        <v> </v>
      </c>
      <c r="H1095" s="31" t="str">
        <f t="shared" si="9"/>
        <v> </v>
      </c>
    </row>
    <row r="1096" spans="7:8">
      <c r="G1096" s="31" t="str">
        <f t="shared" si="8"/>
        <v> </v>
      </c>
      <c r="H1096" s="31" t="str">
        <f t="shared" si="9"/>
        <v> </v>
      </c>
    </row>
    <row r="1097" spans="7:8">
      <c r="G1097" s="31" t="str">
        <f t="shared" si="8"/>
        <v> </v>
      </c>
      <c r="H1097" s="31" t="str">
        <f t="shared" si="9"/>
        <v> </v>
      </c>
    </row>
    <row r="1098" spans="7:8">
      <c r="G1098" s="31" t="str">
        <f t="shared" si="8"/>
        <v> </v>
      </c>
      <c r="H1098" s="31" t="str">
        <f t="shared" si="9"/>
        <v> </v>
      </c>
    </row>
    <row r="1099" spans="7:8">
      <c r="G1099" s="31" t="str">
        <f t="shared" si="8"/>
        <v> </v>
      </c>
      <c r="H1099" s="31" t="str">
        <f t="shared" si="9"/>
        <v> </v>
      </c>
    </row>
    <row r="1100" spans="7:8">
      <c r="G1100" s="31" t="str">
        <f t="shared" si="8"/>
        <v> </v>
      </c>
      <c r="H1100" s="31" t="str">
        <f t="shared" si="9"/>
        <v> </v>
      </c>
    </row>
    <row r="1101" spans="7:8">
      <c r="G1101" s="31" t="str">
        <f t="shared" si="8"/>
        <v> </v>
      </c>
      <c r="H1101" s="31" t="str">
        <f t="shared" si="9"/>
        <v> </v>
      </c>
    </row>
    <row r="1102" spans="7:8">
      <c r="G1102" s="31" t="str">
        <f t="shared" si="8"/>
        <v> </v>
      </c>
      <c r="H1102" s="31" t="str">
        <f t="shared" si="9"/>
        <v> </v>
      </c>
    </row>
    <row r="1103" spans="7:8">
      <c r="G1103" s="31" t="str">
        <f t="shared" si="8"/>
        <v> </v>
      </c>
      <c r="H1103" s="31" t="str">
        <f t="shared" si="9"/>
        <v> </v>
      </c>
    </row>
    <row r="1104" spans="7:8">
      <c r="G1104" s="31" t="str">
        <f t="shared" si="8"/>
        <v> </v>
      </c>
      <c r="H1104" s="31" t="str">
        <f t="shared" si="9"/>
        <v> </v>
      </c>
    </row>
    <row r="1105" spans="7:8">
      <c r="G1105" s="31" t="str">
        <f t="shared" si="8"/>
        <v> </v>
      </c>
      <c r="H1105" s="31" t="str">
        <f t="shared" si="9"/>
        <v> </v>
      </c>
    </row>
    <row r="1106" spans="7:8">
      <c r="G1106" s="31" t="str">
        <f t="shared" si="8"/>
        <v> </v>
      </c>
      <c r="H1106" s="31" t="str">
        <f t="shared" si="9"/>
        <v> </v>
      </c>
    </row>
    <row r="1107" spans="7:8">
      <c r="G1107" s="31" t="str">
        <f t="shared" si="8"/>
        <v> </v>
      </c>
      <c r="H1107" s="31" t="str">
        <f t="shared" si="9"/>
        <v> </v>
      </c>
    </row>
    <row r="1108" spans="7:8">
      <c r="G1108" s="31" t="str">
        <f t="shared" si="8"/>
        <v> </v>
      </c>
      <c r="H1108" s="31" t="str">
        <f t="shared" si="9"/>
        <v> </v>
      </c>
    </row>
    <row r="1109" spans="7:8">
      <c r="G1109" s="31" t="str">
        <f t="shared" si="8"/>
        <v> </v>
      </c>
      <c r="H1109" s="31" t="str">
        <f t="shared" si="9"/>
        <v> </v>
      </c>
    </row>
    <row r="1110" spans="7:8">
      <c r="G1110" s="31" t="str">
        <f t="shared" si="8"/>
        <v> </v>
      </c>
      <c r="H1110" s="31" t="str">
        <f t="shared" si="9"/>
        <v> </v>
      </c>
    </row>
    <row r="1111" spans="7:8">
      <c r="G1111" s="31" t="str">
        <f t="shared" si="8"/>
        <v> </v>
      </c>
      <c r="H1111" s="31" t="str">
        <f t="shared" si="9"/>
        <v> </v>
      </c>
    </row>
    <row r="1112" spans="7:8">
      <c r="G1112" s="31" t="str">
        <f t="shared" si="8"/>
        <v> </v>
      </c>
      <c r="H1112" s="31" t="str">
        <f t="shared" si="9"/>
        <v> </v>
      </c>
    </row>
    <row r="1113" spans="7:8">
      <c r="G1113" s="31" t="str">
        <f t="shared" si="8"/>
        <v> </v>
      </c>
      <c r="H1113" s="31" t="str">
        <f t="shared" si="9"/>
        <v> </v>
      </c>
    </row>
    <row r="1114" spans="7:8">
      <c r="G1114" s="31" t="str">
        <f t="shared" si="8"/>
        <v> </v>
      </c>
      <c r="H1114" s="31" t="str">
        <f t="shared" si="9"/>
        <v> </v>
      </c>
    </row>
    <row r="1115" spans="7:8">
      <c r="G1115" s="31" t="str">
        <f t="shared" si="8"/>
        <v> </v>
      </c>
      <c r="H1115" s="31" t="str">
        <f t="shared" si="9"/>
        <v> </v>
      </c>
    </row>
    <row r="1116" spans="7:8">
      <c r="G1116" s="31" t="str">
        <f t="shared" si="8"/>
        <v> </v>
      </c>
      <c r="H1116" s="31" t="str">
        <f t="shared" si="9"/>
        <v> </v>
      </c>
    </row>
    <row r="1117" spans="7:8">
      <c r="G1117" s="31" t="str">
        <f t="shared" si="8"/>
        <v> </v>
      </c>
      <c r="H1117" s="31" t="str">
        <f t="shared" si="9"/>
        <v> </v>
      </c>
    </row>
    <row r="1118" spans="7:8">
      <c r="G1118" s="31" t="str">
        <f t="shared" si="8"/>
        <v> </v>
      </c>
      <c r="H1118" s="31" t="str">
        <f t="shared" si="9"/>
        <v> </v>
      </c>
    </row>
    <row r="1119" spans="7:8">
      <c r="G1119" s="31" t="str">
        <f t="shared" si="8"/>
        <v> </v>
      </c>
      <c r="H1119" s="31" t="str">
        <f t="shared" si="9"/>
        <v> </v>
      </c>
    </row>
    <row r="1120" spans="7:8">
      <c r="G1120" s="31" t="str">
        <f t="shared" si="8"/>
        <v> </v>
      </c>
      <c r="H1120" s="31" t="str">
        <f t="shared" si="9"/>
        <v> </v>
      </c>
    </row>
    <row r="1121" spans="7:8">
      <c r="G1121" s="31" t="str">
        <f t="shared" si="8"/>
        <v> </v>
      </c>
      <c r="H1121" s="31" t="str">
        <f t="shared" si="9"/>
        <v> </v>
      </c>
    </row>
    <row r="1122" spans="7:8">
      <c r="G1122" s="31" t="str">
        <f t="shared" si="8"/>
        <v> </v>
      </c>
      <c r="H1122" s="31" t="str">
        <f t="shared" si="9"/>
        <v> </v>
      </c>
    </row>
    <row r="1123" spans="7:8">
      <c r="G1123" s="31" t="str">
        <f t="shared" si="8"/>
        <v> </v>
      </c>
      <c r="H1123" s="31" t="str">
        <f t="shared" si="9"/>
        <v> </v>
      </c>
    </row>
    <row r="1124" spans="7:8">
      <c r="G1124" s="31" t="str">
        <f t="shared" si="8"/>
        <v> </v>
      </c>
      <c r="H1124" s="31" t="str">
        <f t="shared" si="9"/>
        <v> </v>
      </c>
    </row>
    <row r="1125" spans="7:8">
      <c r="G1125" s="31" t="str">
        <f t="shared" si="8"/>
        <v> </v>
      </c>
      <c r="H1125" s="31" t="str">
        <f t="shared" si="9"/>
        <v> </v>
      </c>
    </row>
    <row r="1126" spans="7:8">
      <c r="G1126" s="31" t="str">
        <f t="shared" si="8"/>
        <v> </v>
      </c>
      <c r="H1126" s="31" t="str">
        <f t="shared" si="9"/>
        <v> </v>
      </c>
    </row>
    <row r="1127" spans="7:8">
      <c r="G1127" s="31" t="str">
        <f t="shared" si="8"/>
        <v> </v>
      </c>
      <c r="H1127" s="31" t="str">
        <f t="shared" si="9"/>
        <v> </v>
      </c>
    </row>
    <row r="1128" spans="7:8">
      <c r="G1128" s="31" t="str">
        <f t="shared" si="8"/>
        <v> </v>
      </c>
      <c r="H1128" s="31" t="str">
        <f t="shared" si="9"/>
        <v> </v>
      </c>
    </row>
    <row r="1129" spans="7:8">
      <c r="G1129" s="31" t="str">
        <f t="shared" si="8"/>
        <v> </v>
      </c>
      <c r="H1129" s="31" t="str">
        <f t="shared" si="9"/>
        <v> </v>
      </c>
    </row>
    <row r="1130" spans="7:8">
      <c r="G1130" s="31" t="str">
        <f t="shared" si="8"/>
        <v> </v>
      </c>
      <c r="H1130" s="31" t="str">
        <f t="shared" si="9"/>
        <v> </v>
      </c>
    </row>
    <row r="1131" spans="7:8">
      <c r="G1131" s="31" t="str">
        <f t="shared" si="8"/>
        <v> </v>
      </c>
      <c r="H1131" s="31" t="str">
        <f t="shared" si="9"/>
        <v> </v>
      </c>
    </row>
    <row r="1132" spans="7:8">
      <c r="G1132" s="31" t="str">
        <f t="shared" si="8"/>
        <v> </v>
      </c>
      <c r="H1132" s="31" t="str">
        <f t="shared" si="9"/>
        <v> </v>
      </c>
    </row>
    <row r="1133" spans="7:8">
      <c r="G1133" s="31" t="str">
        <f t="shared" si="8"/>
        <v> </v>
      </c>
      <c r="H1133" s="31" t="str">
        <f t="shared" si="9"/>
        <v> </v>
      </c>
    </row>
    <row r="1134" spans="7:8">
      <c r="G1134" s="31" t="str">
        <f t="shared" si="8"/>
        <v> </v>
      </c>
      <c r="H1134" s="31" t="str">
        <f t="shared" si="9"/>
        <v> </v>
      </c>
    </row>
    <row r="1135" spans="7:8">
      <c r="G1135" s="31" t="str">
        <f t="shared" si="8"/>
        <v> </v>
      </c>
      <c r="H1135" s="31" t="str">
        <f t="shared" si="9"/>
        <v> </v>
      </c>
    </row>
    <row r="1136" spans="7:8">
      <c r="G1136" s="31" t="str">
        <f t="shared" si="8"/>
        <v> </v>
      </c>
      <c r="H1136" s="31" t="str">
        <f t="shared" si="9"/>
        <v> </v>
      </c>
    </row>
    <row r="1137" spans="7:8">
      <c r="G1137" s="31" t="str">
        <f t="shared" si="8"/>
        <v> </v>
      </c>
      <c r="H1137" s="31" t="str">
        <f t="shared" si="9"/>
        <v> </v>
      </c>
    </row>
    <row r="1138" spans="7:8">
      <c r="G1138" s="31" t="str">
        <f t="shared" si="8"/>
        <v> </v>
      </c>
      <c r="H1138" s="31" t="str">
        <f t="shared" si="9"/>
        <v> </v>
      </c>
    </row>
    <row r="1139" spans="7:8">
      <c r="G1139" s="31" t="str">
        <f t="shared" si="8"/>
        <v> </v>
      </c>
      <c r="H1139" s="31" t="str">
        <f t="shared" si="9"/>
        <v> </v>
      </c>
    </row>
    <row r="1140" spans="7:8">
      <c r="G1140" s="31" t="str">
        <f t="shared" si="8"/>
        <v> </v>
      </c>
      <c r="H1140" s="31" t="str">
        <f t="shared" si="9"/>
        <v> </v>
      </c>
    </row>
    <row r="1141" spans="7:8">
      <c r="G1141" s="31" t="str">
        <f t="shared" si="8"/>
        <v> </v>
      </c>
      <c r="H1141" s="31" t="str">
        <f t="shared" si="9"/>
        <v> </v>
      </c>
    </row>
    <row r="1142" spans="7:8">
      <c r="G1142" s="31" t="str">
        <f t="shared" si="8"/>
        <v> </v>
      </c>
      <c r="H1142" s="31" t="str">
        <f t="shared" si="9"/>
        <v> </v>
      </c>
    </row>
    <row r="1143" spans="7:8">
      <c r="G1143" s="31" t="str">
        <f t="shared" si="8"/>
        <v> </v>
      </c>
      <c r="H1143" s="31" t="str">
        <f t="shared" si="9"/>
        <v> </v>
      </c>
    </row>
    <row r="1144" spans="7:8">
      <c r="G1144" s="31" t="str">
        <f t="shared" si="8"/>
        <v> </v>
      </c>
      <c r="H1144" s="31" t="str">
        <f t="shared" si="9"/>
        <v> </v>
      </c>
    </row>
    <row r="1145" spans="7:8">
      <c r="G1145" s="31" t="str">
        <f t="shared" si="8"/>
        <v> </v>
      </c>
      <c r="H1145" s="31" t="str">
        <f t="shared" si="9"/>
        <v> </v>
      </c>
    </row>
    <row r="1146" spans="7:8">
      <c r="G1146" s="31" t="str">
        <f t="shared" si="8"/>
        <v> </v>
      </c>
      <c r="H1146" s="31" t="str">
        <f t="shared" si="9"/>
        <v> </v>
      </c>
    </row>
    <row r="1147" spans="7:8">
      <c r="G1147" s="31" t="str">
        <f t="shared" si="8"/>
        <v> </v>
      </c>
      <c r="H1147" s="31" t="str">
        <f t="shared" si="9"/>
        <v> </v>
      </c>
    </row>
    <row r="1148" spans="7:8">
      <c r="G1148" s="31" t="str">
        <f t="shared" si="8"/>
        <v> </v>
      </c>
      <c r="H1148" s="31" t="str">
        <f t="shared" si="9"/>
        <v> </v>
      </c>
    </row>
    <row r="1149" spans="7:8">
      <c r="G1149" s="31" t="str">
        <f t="shared" si="8"/>
        <v> </v>
      </c>
      <c r="H1149" s="31" t="str">
        <f t="shared" si="9"/>
        <v> </v>
      </c>
    </row>
    <row r="1150" spans="7:8">
      <c r="G1150" s="31" t="str">
        <f t="shared" si="8"/>
        <v> </v>
      </c>
      <c r="H1150" s="31" t="str">
        <f t="shared" si="9"/>
        <v> </v>
      </c>
    </row>
    <row r="1151" spans="7:8">
      <c r="G1151" s="31" t="str">
        <f t="shared" si="8"/>
        <v> </v>
      </c>
      <c r="H1151" s="31" t="str">
        <f t="shared" si="9"/>
        <v> </v>
      </c>
    </row>
    <row r="1152" spans="7:8">
      <c r="G1152" s="31" t="str">
        <f t="shared" si="8"/>
        <v> </v>
      </c>
      <c r="H1152" s="31" t="str">
        <f t="shared" si="9"/>
        <v> </v>
      </c>
    </row>
    <row r="1153" spans="7:8">
      <c r="G1153" s="31" t="str">
        <f t="shared" si="8"/>
        <v> </v>
      </c>
      <c r="H1153" s="31" t="str">
        <f t="shared" si="9"/>
        <v> </v>
      </c>
    </row>
    <row r="1154" spans="7:8">
      <c r="G1154" s="31" t="str">
        <f t="shared" si="8"/>
        <v> </v>
      </c>
      <c r="H1154" s="31" t="str">
        <f t="shared" si="9"/>
        <v> </v>
      </c>
    </row>
    <row r="1155" spans="7:8">
      <c r="G1155" s="31" t="str">
        <f t="shared" si="8"/>
        <v> </v>
      </c>
      <c r="H1155" s="31" t="str">
        <f t="shared" si="9"/>
        <v> </v>
      </c>
    </row>
    <row r="1156" spans="7:8">
      <c r="G1156" s="31" t="str">
        <f t="shared" si="8"/>
        <v> </v>
      </c>
      <c r="H1156" s="31" t="str">
        <f t="shared" si="9"/>
        <v> </v>
      </c>
    </row>
    <row r="1157" spans="7:8">
      <c r="G1157" s="31" t="str">
        <f t="shared" si="8"/>
        <v> </v>
      </c>
      <c r="H1157" s="31" t="str">
        <f t="shared" si="9"/>
        <v> </v>
      </c>
    </row>
    <row r="1158" spans="7:8">
      <c r="G1158" s="31" t="str">
        <f t="shared" si="8"/>
        <v> </v>
      </c>
      <c r="H1158" s="31" t="str">
        <f t="shared" si="9"/>
        <v> </v>
      </c>
    </row>
    <row r="1159" spans="7:8">
      <c r="G1159" s="31" t="str">
        <f t="shared" si="8"/>
        <v> </v>
      </c>
      <c r="H1159" s="31" t="str">
        <f t="shared" si="9"/>
        <v> </v>
      </c>
    </row>
    <row r="1160" spans="7:8">
      <c r="G1160" s="31" t="str">
        <f t="shared" si="8"/>
        <v> </v>
      </c>
      <c r="H1160" s="31" t="str">
        <f t="shared" si="9"/>
        <v> </v>
      </c>
    </row>
    <row r="1161" spans="7:8">
      <c r="G1161" s="31" t="str">
        <f t="shared" si="8"/>
        <v> </v>
      </c>
      <c r="H1161" s="31" t="str">
        <f t="shared" si="9"/>
        <v> </v>
      </c>
    </row>
    <row r="1162" spans="7:8">
      <c r="G1162" s="31" t="str">
        <f t="shared" si="8"/>
        <v> </v>
      </c>
      <c r="H1162" s="31" t="str">
        <f t="shared" si="9"/>
        <v> </v>
      </c>
    </row>
    <row r="1163" spans="7:8">
      <c r="G1163" s="31" t="str">
        <f t="shared" si="8"/>
        <v> </v>
      </c>
      <c r="H1163" s="31" t="str">
        <f t="shared" si="9"/>
        <v> </v>
      </c>
    </row>
    <row r="1164" spans="7:8">
      <c r="G1164" s="31" t="str">
        <f t="shared" si="8"/>
        <v> </v>
      </c>
      <c r="H1164" s="31" t="str">
        <f t="shared" si="9"/>
        <v> </v>
      </c>
    </row>
    <row r="1165" spans="7:8">
      <c r="G1165" s="31" t="str">
        <f t="shared" si="8"/>
        <v> </v>
      </c>
      <c r="H1165" s="31" t="str">
        <f t="shared" si="9"/>
        <v> </v>
      </c>
    </row>
    <row r="1166" spans="7:8">
      <c r="G1166" s="31" t="str">
        <f t="shared" si="8"/>
        <v> </v>
      </c>
      <c r="H1166" s="31" t="str">
        <f t="shared" si="9"/>
        <v> </v>
      </c>
    </row>
    <row r="1167" spans="7:8">
      <c r="G1167" s="31" t="str">
        <f t="shared" si="8"/>
        <v> </v>
      </c>
      <c r="H1167" s="31" t="str">
        <f t="shared" si="9"/>
        <v> </v>
      </c>
    </row>
    <row r="1168" spans="7:8">
      <c r="G1168" s="31" t="str">
        <f t="shared" si="8"/>
        <v> </v>
      </c>
      <c r="H1168" s="31" t="str">
        <f t="shared" si="9"/>
        <v> </v>
      </c>
    </row>
    <row r="1169" spans="7:8">
      <c r="G1169" s="31" t="str">
        <f t="shared" si="8"/>
        <v> </v>
      </c>
      <c r="H1169" s="31" t="str">
        <f t="shared" si="9"/>
        <v> </v>
      </c>
    </row>
    <row r="1170" spans="7:8">
      <c r="G1170" s="31" t="str">
        <f t="shared" si="8"/>
        <v> </v>
      </c>
      <c r="H1170" s="31" t="str">
        <f t="shared" si="9"/>
        <v> </v>
      </c>
    </row>
    <row r="1171" spans="7:8">
      <c r="G1171" s="31" t="str">
        <f t="shared" si="8"/>
        <v> </v>
      </c>
      <c r="H1171" s="31" t="str">
        <f t="shared" si="9"/>
        <v> </v>
      </c>
    </row>
    <row r="1172" spans="7:8">
      <c r="G1172" s="31" t="str">
        <f t="shared" si="8"/>
        <v> </v>
      </c>
      <c r="H1172" s="31" t="str">
        <f t="shared" si="9"/>
        <v> </v>
      </c>
    </row>
    <row r="1173" spans="7:8">
      <c r="G1173" s="31" t="str">
        <f t="shared" si="8"/>
        <v> </v>
      </c>
      <c r="H1173" s="31" t="str">
        <f t="shared" si="9"/>
        <v> </v>
      </c>
    </row>
    <row r="1174" spans="7:8">
      <c r="G1174" s="31" t="str">
        <f t="shared" si="8"/>
        <v> </v>
      </c>
      <c r="H1174" s="31" t="str">
        <f t="shared" si="9"/>
        <v> </v>
      </c>
    </row>
    <row r="1175" spans="7:8">
      <c r="G1175" s="31" t="str">
        <f t="shared" si="8"/>
        <v> </v>
      </c>
      <c r="H1175" s="31" t="str">
        <f t="shared" si="9"/>
        <v> </v>
      </c>
    </row>
    <row r="1176" spans="7:8">
      <c r="G1176" s="31" t="str">
        <f t="shared" si="8"/>
        <v> </v>
      </c>
      <c r="H1176" s="31" t="str">
        <f t="shared" si="9"/>
        <v> </v>
      </c>
    </row>
    <row r="1177" spans="7:8">
      <c r="G1177" s="31" t="str">
        <f t="shared" si="8"/>
        <v> </v>
      </c>
      <c r="H1177" s="31" t="str">
        <f t="shared" si="9"/>
        <v> </v>
      </c>
    </row>
    <row r="1178" spans="7:8">
      <c r="G1178" s="31" t="str">
        <f t="shared" si="8"/>
        <v> </v>
      </c>
      <c r="H1178" s="31" t="str">
        <f t="shared" si="9"/>
        <v> </v>
      </c>
    </row>
    <row r="1179" spans="7:8">
      <c r="G1179" s="31" t="str">
        <f t="shared" si="8"/>
        <v> </v>
      </c>
      <c r="H1179" s="31" t="str">
        <f t="shared" si="9"/>
        <v> </v>
      </c>
    </row>
    <row r="1180" spans="7:8">
      <c r="G1180" s="31" t="str">
        <f t="shared" si="8"/>
        <v> </v>
      </c>
      <c r="H1180" s="31" t="str">
        <f t="shared" si="9"/>
        <v> </v>
      </c>
    </row>
    <row r="1181" spans="7:8">
      <c r="G1181" s="31" t="str">
        <f t="shared" si="8"/>
        <v> </v>
      </c>
      <c r="H1181" s="31" t="str">
        <f t="shared" si="9"/>
        <v> </v>
      </c>
    </row>
    <row r="1182" spans="7:8">
      <c r="G1182" s="31" t="str">
        <f t="shared" si="8"/>
        <v> </v>
      </c>
      <c r="H1182" s="31" t="str">
        <f t="shared" si="9"/>
        <v> </v>
      </c>
    </row>
    <row r="1183" spans="7:8">
      <c r="G1183" s="31" t="str">
        <f t="shared" si="8"/>
        <v> </v>
      </c>
      <c r="H1183" s="31" t="str">
        <f t="shared" si="9"/>
        <v> </v>
      </c>
    </row>
    <row r="1184" spans="7:8">
      <c r="G1184" s="31" t="str">
        <f t="shared" si="8"/>
        <v> </v>
      </c>
      <c r="H1184" s="31" t="str">
        <f t="shared" si="9"/>
        <v> </v>
      </c>
    </row>
    <row r="1185" spans="7:8">
      <c r="G1185" s="31" t="str">
        <f t="shared" si="8"/>
        <v> </v>
      </c>
      <c r="H1185" s="31" t="str">
        <f t="shared" si="9"/>
        <v> </v>
      </c>
    </row>
    <row r="1186" spans="7:8">
      <c r="G1186" s="31" t="str">
        <f t="shared" si="8"/>
        <v> </v>
      </c>
      <c r="H1186" s="31" t="str">
        <f t="shared" si="9"/>
        <v> </v>
      </c>
    </row>
    <row r="1187" spans="7:8">
      <c r="G1187" s="31" t="str">
        <f t="shared" si="8"/>
        <v> </v>
      </c>
      <c r="H1187" s="31" t="str">
        <f t="shared" si="9"/>
        <v> </v>
      </c>
    </row>
    <row r="1188" spans="7:8">
      <c r="G1188" s="31" t="str">
        <f t="shared" si="8"/>
        <v> </v>
      </c>
      <c r="H1188" s="31" t="str">
        <f t="shared" si="9"/>
        <v> </v>
      </c>
    </row>
    <row r="1189" spans="7:8">
      <c r="G1189" s="31" t="str">
        <f t="shared" si="8"/>
        <v> </v>
      </c>
      <c r="H1189" s="31" t="str">
        <f t="shared" si="9"/>
        <v> </v>
      </c>
    </row>
    <row r="1190" spans="7:8">
      <c r="G1190" s="31" t="str">
        <f t="shared" si="8"/>
        <v> </v>
      </c>
      <c r="H1190" s="31" t="str">
        <f t="shared" si="9"/>
        <v> </v>
      </c>
    </row>
    <row r="1191" spans="7:8">
      <c r="G1191" s="31" t="str">
        <f t="shared" si="8"/>
        <v> </v>
      </c>
      <c r="H1191" s="31" t="str">
        <f t="shared" si="9"/>
        <v> </v>
      </c>
    </row>
    <row r="1192" spans="7:8">
      <c r="G1192" s="31" t="str">
        <f t="shared" si="8"/>
        <v> </v>
      </c>
      <c r="H1192" s="31" t="str">
        <f t="shared" si="9"/>
        <v> </v>
      </c>
    </row>
    <row r="1193" spans="7:8">
      <c r="G1193" s="31" t="str">
        <f t="shared" si="8"/>
        <v> </v>
      </c>
      <c r="H1193" s="31" t="str">
        <f t="shared" si="9"/>
        <v> </v>
      </c>
    </row>
    <row r="1194" spans="7:8">
      <c r="G1194" s="31" t="str">
        <f t="shared" si="8"/>
        <v> </v>
      </c>
      <c r="H1194" s="31" t="str">
        <f t="shared" si="9"/>
        <v> </v>
      </c>
    </row>
    <row r="1195" spans="7:8">
      <c r="G1195" s="31" t="str">
        <f t="shared" si="8"/>
        <v> </v>
      </c>
      <c r="H1195" s="31" t="str">
        <f t="shared" si="9"/>
        <v> </v>
      </c>
    </row>
    <row r="1196" spans="7:8">
      <c r="G1196" s="31" t="str">
        <f t="shared" si="8"/>
        <v> </v>
      </c>
      <c r="H1196" s="31" t="str">
        <f t="shared" si="9"/>
        <v> </v>
      </c>
    </row>
    <row r="1197" spans="7:8">
      <c r="G1197" s="31" t="str">
        <f t="shared" si="8"/>
        <v> </v>
      </c>
      <c r="H1197" s="31" t="str">
        <f t="shared" si="9"/>
        <v> </v>
      </c>
    </row>
    <row r="1198" spans="7:8">
      <c r="G1198" s="31" t="str">
        <f t="shared" si="8"/>
        <v> </v>
      </c>
      <c r="H1198" s="31" t="str">
        <f t="shared" si="9"/>
        <v> </v>
      </c>
    </row>
    <row r="1199" spans="7:8">
      <c r="G1199" s="31" t="str">
        <f t="shared" si="8"/>
        <v> </v>
      </c>
      <c r="H1199" s="31" t="str">
        <f t="shared" si="9"/>
        <v> </v>
      </c>
    </row>
    <row r="1200" spans="7:8">
      <c r="G1200" s="31" t="str">
        <f t="shared" si="8"/>
        <v> </v>
      </c>
      <c r="H1200" s="31" t="str">
        <f t="shared" si="9"/>
        <v> </v>
      </c>
    </row>
    <row r="1201" spans="7:8">
      <c r="G1201" s="31" t="str">
        <f t="shared" si="8"/>
        <v> </v>
      </c>
      <c r="H1201" s="31" t="str">
        <f t="shared" si="9"/>
        <v> </v>
      </c>
    </row>
    <row r="1202" spans="7:8">
      <c r="G1202" s="31" t="str">
        <f t="shared" si="8"/>
        <v> </v>
      </c>
      <c r="H1202" s="31" t="str">
        <f t="shared" si="9"/>
        <v> </v>
      </c>
    </row>
    <row r="1203" spans="7:8">
      <c r="G1203" s="31" t="str">
        <f t="shared" si="8"/>
        <v> </v>
      </c>
      <c r="H1203" s="31" t="str">
        <f t="shared" si="9"/>
        <v> </v>
      </c>
    </row>
    <row r="1204" spans="7:8">
      <c r="G1204" s="31" t="str">
        <f t="shared" si="8"/>
        <v> </v>
      </c>
      <c r="H1204" s="31" t="str">
        <f t="shared" si="9"/>
        <v> </v>
      </c>
    </row>
    <row r="1205" spans="7:8">
      <c r="G1205" s="31" t="str">
        <f t="shared" si="8"/>
        <v> </v>
      </c>
      <c r="H1205" s="31" t="str">
        <f t="shared" si="9"/>
        <v> </v>
      </c>
    </row>
    <row r="1206" spans="7:8">
      <c r="G1206" s="31" t="str">
        <f t="shared" si="8"/>
        <v> </v>
      </c>
      <c r="H1206" s="31" t="str">
        <f t="shared" si="9"/>
        <v> </v>
      </c>
    </row>
    <row r="1207" spans="7:8">
      <c r="G1207" s="31" t="str">
        <f t="shared" si="8"/>
        <v> </v>
      </c>
      <c r="H1207" s="31" t="str">
        <f t="shared" si="9"/>
        <v> </v>
      </c>
    </row>
    <row r="1208" spans="7:8">
      <c r="G1208" s="31" t="str">
        <f t="shared" si="8"/>
        <v> </v>
      </c>
      <c r="H1208" s="31" t="str">
        <f t="shared" si="9"/>
        <v> </v>
      </c>
    </row>
    <row r="1209" spans="7:8">
      <c r="G1209" s="31" t="str">
        <f t="shared" si="8"/>
        <v> </v>
      </c>
      <c r="H1209" s="31" t="str">
        <f t="shared" si="9"/>
        <v> </v>
      </c>
    </row>
    <row r="1210" spans="7:8">
      <c r="G1210" s="31" t="str">
        <f t="shared" si="8"/>
        <v> </v>
      </c>
      <c r="H1210" s="31" t="str">
        <f t="shared" si="9"/>
        <v> </v>
      </c>
    </row>
    <row r="1211" spans="7:8">
      <c r="G1211" s="31" t="str">
        <f t="shared" si="8"/>
        <v> </v>
      </c>
      <c r="H1211" s="31" t="str">
        <f t="shared" si="9"/>
        <v> </v>
      </c>
    </row>
    <row r="1212" spans="7:8">
      <c r="G1212" s="31" t="str">
        <f t="shared" si="8"/>
        <v> </v>
      </c>
      <c r="H1212" s="31" t="str">
        <f t="shared" si="9"/>
        <v> </v>
      </c>
    </row>
    <row r="1213" spans="7:8">
      <c r="G1213" s="31" t="str">
        <f t="shared" si="8"/>
        <v> </v>
      </c>
      <c r="H1213" s="31" t="str">
        <f t="shared" si="9"/>
        <v> </v>
      </c>
    </row>
    <row r="1214" spans="7:8">
      <c r="G1214" s="31" t="str">
        <f t="shared" si="8"/>
        <v> </v>
      </c>
      <c r="H1214" s="31" t="str">
        <f t="shared" si="9"/>
        <v> </v>
      </c>
    </row>
    <row r="1215" spans="7:8">
      <c r="G1215" s="31" t="str">
        <f t="shared" si="8"/>
        <v> </v>
      </c>
      <c r="H1215" s="31" t="str">
        <f t="shared" si="9"/>
        <v> </v>
      </c>
    </row>
    <row r="1216" spans="7:8">
      <c r="G1216" s="31" t="str">
        <f t="shared" si="8"/>
        <v> </v>
      </c>
      <c r="H1216" s="31" t="str">
        <f t="shared" si="9"/>
        <v> </v>
      </c>
    </row>
    <row r="1217" spans="7:8">
      <c r="G1217" s="31" t="str">
        <f t="shared" si="8"/>
        <v> </v>
      </c>
      <c r="H1217" s="31" t="str">
        <f t="shared" si="9"/>
        <v> </v>
      </c>
    </row>
    <row r="1218" spans="7:8">
      <c r="G1218" s="31" t="str">
        <f t="shared" si="8"/>
        <v> </v>
      </c>
      <c r="H1218" s="31" t="str">
        <f t="shared" si="9"/>
        <v> </v>
      </c>
    </row>
    <row r="1219" spans="7:8">
      <c r="G1219" s="31" t="str">
        <f t="shared" si="8"/>
        <v> </v>
      </c>
      <c r="H1219" s="31" t="str">
        <f t="shared" si="9"/>
        <v> </v>
      </c>
    </row>
    <row r="1220" spans="7:8">
      <c r="G1220" s="31" t="str">
        <f t="shared" si="8"/>
        <v> </v>
      </c>
      <c r="H1220" s="31" t="str">
        <f t="shared" si="9"/>
        <v> </v>
      </c>
    </row>
    <row r="1221" spans="7:8">
      <c r="G1221" s="31" t="str">
        <f t="shared" si="8"/>
        <v> </v>
      </c>
      <c r="H1221" s="31" t="str">
        <f t="shared" si="9"/>
        <v> </v>
      </c>
    </row>
    <row r="1222" spans="7:8">
      <c r="G1222" s="31" t="str">
        <f t="shared" si="8"/>
        <v> </v>
      </c>
      <c r="H1222" s="31" t="str">
        <f t="shared" si="9"/>
        <v> </v>
      </c>
    </row>
    <row r="1223" spans="7:8">
      <c r="G1223" s="31" t="str">
        <f t="shared" si="8"/>
        <v> </v>
      </c>
      <c r="H1223" s="31" t="str">
        <f t="shared" si="9"/>
        <v> </v>
      </c>
    </row>
    <row r="1224" spans="7:8">
      <c r="G1224" s="31" t="str">
        <f t="shared" si="8"/>
        <v> </v>
      </c>
      <c r="H1224" s="31" t="str">
        <f t="shared" si="9"/>
        <v> </v>
      </c>
    </row>
    <row r="1225" spans="7:8">
      <c r="G1225" s="31" t="str">
        <f t="shared" si="8"/>
        <v> </v>
      </c>
      <c r="H1225" s="31" t="str">
        <f t="shared" si="9"/>
        <v> </v>
      </c>
    </row>
    <row r="1226" spans="7:8">
      <c r="G1226" s="31" t="str">
        <f t="shared" si="8"/>
        <v> </v>
      </c>
      <c r="H1226" s="31" t="str">
        <f t="shared" si="9"/>
        <v> </v>
      </c>
    </row>
    <row r="1227" spans="7:8">
      <c r="G1227" s="31" t="str">
        <f t="shared" si="8"/>
        <v> </v>
      </c>
      <c r="H1227" s="31" t="str">
        <f t="shared" si="9"/>
        <v> </v>
      </c>
    </row>
    <row r="1228" spans="7:8">
      <c r="G1228" s="31" t="str">
        <f t="shared" si="8"/>
        <v> </v>
      </c>
      <c r="H1228" s="31" t="str">
        <f t="shared" si="9"/>
        <v> </v>
      </c>
    </row>
    <row r="1229" spans="7:8">
      <c r="G1229" s="31" t="str">
        <f t="shared" si="8"/>
        <v> </v>
      </c>
      <c r="H1229" s="31" t="str">
        <f t="shared" si="9"/>
        <v> </v>
      </c>
    </row>
    <row r="1230" spans="7:8">
      <c r="G1230" s="31" t="str">
        <f t="shared" si="8"/>
        <v> </v>
      </c>
      <c r="H1230" s="31" t="str">
        <f t="shared" si="9"/>
        <v> </v>
      </c>
    </row>
    <row r="1231" spans="7:8">
      <c r="G1231" s="31" t="str">
        <f t="shared" si="8"/>
        <v> </v>
      </c>
      <c r="H1231" s="31" t="str">
        <f t="shared" si="9"/>
        <v> </v>
      </c>
    </row>
    <row r="1232" spans="7:8">
      <c r="G1232" s="31" t="str">
        <f t="shared" si="8"/>
        <v> </v>
      </c>
      <c r="H1232" s="31" t="str">
        <f t="shared" si="9"/>
        <v> </v>
      </c>
    </row>
    <row r="1233" spans="7:8">
      <c r="G1233" s="31" t="str">
        <f t="shared" si="8"/>
        <v> </v>
      </c>
      <c r="H1233" s="31" t="str">
        <f t="shared" si="9"/>
        <v> </v>
      </c>
    </row>
    <row r="1234" spans="7:8">
      <c r="G1234" s="31" t="str">
        <f t="shared" si="8"/>
        <v> </v>
      </c>
      <c r="H1234" s="31" t="str">
        <f t="shared" si="9"/>
        <v> </v>
      </c>
    </row>
    <row r="1235" spans="7:8">
      <c r="G1235" s="31" t="str">
        <f t="shared" si="8"/>
        <v> </v>
      </c>
      <c r="H1235" s="31" t="str">
        <f t="shared" si="9"/>
        <v> </v>
      </c>
    </row>
    <row r="1236" spans="7:8">
      <c r="G1236" s="31" t="str">
        <f t="shared" si="8"/>
        <v> </v>
      </c>
      <c r="H1236" s="31" t="str">
        <f t="shared" si="9"/>
        <v> </v>
      </c>
    </row>
    <row r="1237" spans="7:8">
      <c r="G1237" s="31" t="str">
        <f t="shared" si="8"/>
        <v> </v>
      </c>
      <c r="H1237" s="31" t="str">
        <f t="shared" si="9"/>
        <v> </v>
      </c>
    </row>
    <row r="1238" spans="7:8">
      <c r="G1238" s="31" t="str">
        <f t="shared" si="8"/>
        <v> </v>
      </c>
      <c r="H1238" s="31" t="str">
        <f t="shared" si="9"/>
        <v> </v>
      </c>
    </row>
    <row r="1239" spans="7:8">
      <c r="G1239" s="31" t="str">
        <f t="shared" si="8"/>
        <v> </v>
      </c>
      <c r="H1239" s="31" t="str">
        <f t="shared" si="9"/>
        <v> </v>
      </c>
    </row>
    <row r="1240" spans="7:8">
      <c r="G1240" s="31" t="str">
        <f t="shared" si="8"/>
        <v> </v>
      </c>
      <c r="H1240" s="31" t="str">
        <f t="shared" si="9"/>
        <v> </v>
      </c>
    </row>
    <row r="1241" spans="7:8">
      <c r="G1241" s="31" t="str">
        <f t="shared" si="8"/>
        <v> </v>
      </c>
      <c r="H1241" s="31" t="str">
        <f t="shared" si="9"/>
        <v> </v>
      </c>
    </row>
    <row r="1242" spans="7:8">
      <c r="G1242" s="31" t="str">
        <f t="shared" si="8"/>
        <v> </v>
      </c>
      <c r="H1242" s="31" t="str">
        <f t="shared" si="9"/>
        <v> </v>
      </c>
    </row>
    <row r="1243" spans="7:8">
      <c r="G1243" s="31" t="str">
        <f t="shared" si="8"/>
        <v> </v>
      </c>
      <c r="H1243" s="31" t="str">
        <f t="shared" si="9"/>
        <v> </v>
      </c>
    </row>
    <row r="1244" spans="7:8">
      <c r="G1244" s="31" t="str">
        <f t="shared" si="8"/>
        <v> </v>
      </c>
      <c r="H1244" s="31" t="str">
        <f t="shared" si="9"/>
        <v> </v>
      </c>
    </row>
    <row r="1245" spans="7:8">
      <c r="G1245" s="31" t="str">
        <f t="shared" si="8"/>
        <v> </v>
      </c>
      <c r="H1245" s="31" t="str">
        <f t="shared" si="9"/>
        <v> </v>
      </c>
    </row>
    <row r="1246" spans="7:8">
      <c r="G1246" s="31" t="str">
        <f t="shared" si="8"/>
        <v> </v>
      </c>
      <c r="H1246" s="31" t="str">
        <f t="shared" si="9"/>
        <v> </v>
      </c>
    </row>
    <row r="1247" spans="7:8">
      <c r="G1247" s="31" t="str">
        <f t="shared" si="8"/>
        <v> </v>
      </c>
      <c r="H1247" s="31" t="str">
        <f t="shared" si="9"/>
        <v> </v>
      </c>
    </row>
    <row r="1248" spans="7:8">
      <c r="G1248" s="31" t="str">
        <f t="shared" si="8"/>
        <v> </v>
      </c>
      <c r="H1248" s="31" t="str">
        <f t="shared" si="9"/>
        <v> </v>
      </c>
    </row>
    <row r="1249" spans="7:8">
      <c r="G1249" s="31" t="str">
        <f t="shared" si="8"/>
        <v> </v>
      </c>
      <c r="H1249" s="31" t="str">
        <f t="shared" si="9"/>
        <v> </v>
      </c>
    </row>
    <row r="1250" spans="7:8">
      <c r="G1250" s="31" t="str">
        <f t="shared" si="8"/>
        <v> </v>
      </c>
      <c r="H1250" s="31" t="str">
        <f t="shared" si="9"/>
        <v> </v>
      </c>
    </row>
    <row r="1251" spans="7:8">
      <c r="G1251" s="31" t="str">
        <f t="shared" si="8"/>
        <v> </v>
      </c>
      <c r="H1251" s="31" t="str">
        <f t="shared" si="9"/>
        <v> </v>
      </c>
    </row>
    <row r="1252" spans="7:8">
      <c r="G1252" s="31" t="str">
        <f t="shared" si="8"/>
        <v> </v>
      </c>
      <c r="H1252" s="31" t="str">
        <f t="shared" si="9"/>
        <v> </v>
      </c>
    </row>
    <row r="1253" spans="7:8">
      <c r="G1253" s="31" t="str">
        <f t="shared" si="8"/>
        <v> </v>
      </c>
      <c r="H1253" s="31" t="str">
        <f t="shared" si="9"/>
        <v> </v>
      </c>
    </row>
    <row r="1254" spans="7:8">
      <c r="G1254" s="31" t="str">
        <f t="shared" si="8"/>
        <v> </v>
      </c>
      <c r="H1254" s="31" t="str">
        <f t="shared" si="9"/>
        <v> </v>
      </c>
    </row>
    <row r="1255" spans="7:8">
      <c r="G1255" s="31" t="str">
        <f t="shared" si="8"/>
        <v> </v>
      </c>
      <c r="H1255" s="31" t="str">
        <f t="shared" si="9"/>
        <v> </v>
      </c>
    </row>
    <row r="1256" spans="7:8">
      <c r="G1256" s="31" t="str">
        <f t="shared" si="8"/>
        <v> </v>
      </c>
      <c r="H1256" s="31" t="str">
        <f t="shared" si="9"/>
        <v> </v>
      </c>
    </row>
    <row r="1257" spans="7:8">
      <c r="G1257" s="31" t="str">
        <f t="shared" si="8"/>
        <v> </v>
      </c>
      <c r="H1257" s="31" t="str">
        <f t="shared" si="9"/>
        <v> </v>
      </c>
    </row>
    <row r="1258" spans="7:8">
      <c r="G1258" s="31" t="str">
        <f t="shared" si="8"/>
        <v> </v>
      </c>
      <c r="H1258" s="31" t="str">
        <f t="shared" si="9"/>
        <v> </v>
      </c>
    </row>
    <row r="1259" spans="7:8">
      <c r="G1259" s="31" t="str">
        <f t="shared" si="8"/>
        <v> </v>
      </c>
      <c r="H1259" s="31" t="str">
        <f t="shared" si="9"/>
        <v> </v>
      </c>
    </row>
    <row r="1260" spans="7:8">
      <c r="G1260" s="31" t="str">
        <f t="shared" si="8"/>
        <v> </v>
      </c>
      <c r="H1260" s="31" t="str">
        <f t="shared" si="9"/>
        <v> </v>
      </c>
    </row>
    <row r="1261" spans="7:8">
      <c r="G1261" s="31" t="str">
        <f t="shared" si="8"/>
        <v> </v>
      </c>
      <c r="H1261" s="31" t="str">
        <f t="shared" si="9"/>
        <v> </v>
      </c>
    </row>
    <row r="1262" spans="7:8">
      <c r="G1262" s="31" t="str">
        <f t="shared" si="8"/>
        <v> </v>
      </c>
      <c r="H1262" s="31" t="str">
        <f t="shared" si="9"/>
        <v> </v>
      </c>
    </row>
    <row r="1263" spans="7:8">
      <c r="G1263" s="31" t="str">
        <f t="shared" si="8"/>
        <v> </v>
      </c>
      <c r="H1263" s="31" t="str">
        <f t="shared" si="9"/>
        <v> </v>
      </c>
    </row>
    <row r="1264" spans="7:8">
      <c r="G1264" s="31" t="str">
        <f t="shared" si="8"/>
        <v> </v>
      </c>
      <c r="H1264" s="31" t="str">
        <f t="shared" si="9"/>
        <v> </v>
      </c>
    </row>
    <row r="1265" spans="7:8">
      <c r="G1265" s="31" t="str">
        <f t="shared" si="8"/>
        <v> </v>
      </c>
      <c r="H1265" s="31" t="str">
        <f t="shared" si="9"/>
        <v> </v>
      </c>
    </row>
    <row r="1266" spans="7:8">
      <c r="G1266" s="31" t="str">
        <f t="shared" si="8"/>
        <v> </v>
      </c>
      <c r="H1266" s="31" t="str">
        <f t="shared" si="9"/>
        <v> </v>
      </c>
    </row>
    <row r="1267" spans="7:8">
      <c r="G1267" s="31" t="str">
        <f t="shared" si="8"/>
        <v> </v>
      </c>
      <c r="H1267" s="31" t="str">
        <f t="shared" si="9"/>
        <v> </v>
      </c>
    </row>
    <row r="1268" spans="7:8">
      <c r="G1268" s="31" t="str">
        <f t="shared" si="8"/>
        <v> </v>
      </c>
      <c r="H1268" s="31" t="str">
        <f t="shared" si="9"/>
        <v> </v>
      </c>
    </row>
    <row r="1269" spans="7:8">
      <c r="G1269" s="31" t="str">
        <f t="shared" si="8"/>
        <v> </v>
      </c>
      <c r="H1269" s="31" t="str">
        <f t="shared" si="9"/>
        <v> </v>
      </c>
    </row>
    <row r="1270" spans="7:8">
      <c r="G1270" s="31" t="str">
        <f t="shared" si="8"/>
        <v> </v>
      </c>
      <c r="H1270" s="31" t="str">
        <f t="shared" si="9"/>
        <v> </v>
      </c>
    </row>
    <row r="1271" spans="7:8">
      <c r="G1271" s="31" t="str">
        <f t="shared" si="8"/>
        <v> </v>
      </c>
      <c r="H1271" s="31" t="str">
        <f t="shared" si="9"/>
        <v> </v>
      </c>
    </row>
    <row r="1272" spans="7:8">
      <c r="G1272" s="31" t="str">
        <f t="shared" si="8"/>
        <v> </v>
      </c>
      <c r="H1272" s="31" t="str">
        <f t="shared" si="9"/>
        <v> </v>
      </c>
    </row>
    <row r="1273" spans="7:8">
      <c r="G1273" s="31" t="str">
        <f t="shared" si="8"/>
        <v> </v>
      </c>
      <c r="H1273" s="31" t="str">
        <f t="shared" si="9"/>
        <v> </v>
      </c>
    </row>
    <row r="1274" spans="7:8">
      <c r="G1274" s="31" t="str">
        <f t="shared" si="8"/>
        <v> </v>
      </c>
      <c r="H1274" s="31" t="str">
        <f t="shared" si="9"/>
        <v> </v>
      </c>
    </row>
    <row r="1275" spans="7:8">
      <c r="G1275" s="31" t="str">
        <f t="shared" si="8"/>
        <v> </v>
      </c>
      <c r="H1275" s="31" t="str">
        <f t="shared" si="9"/>
        <v> </v>
      </c>
    </row>
    <row r="1276" spans="7:8">
      <c r="G1276" s="31" t="str">
        <f t="shared" si="8"/>
        <v> </v>
      </c>
      <c r="H1276" s="31" t="str">
        <f t="shared" si="9"/>
        <v> </v>
      </c>
    </row>
    <row r="1277" spans="7:8">
      <c r="G1277" s="31" t="str">
        <f t="shared" ref="G1277:G1531" si="10">IFERROR(IF($D1277&gt;0,IF($D1277=$G$1,$F1277," ")," ")," ")</f>
        <v> </v>
      </c>
      <c r="H1277" s="31" t="str">
        <f t="shared" ref="H1277:H1531" si="11">IFERROR(IF($D1277&gt;0,IF($D1277=$H$1,$F1277," ")," ")," ")</f>
        <v> </v>
      </c>
    </row>
    <row r="1278" spans="7:8">
      <c r="G1278" s="31" t="str">
        <f t="shared" si="10"/>
        <v> </v>
      </c>
      <c r="H1278" s="31" t="str">
        <f t="shared" si="11"/>
        <v> </v>
      </c>
    </row>
    <row r="1279" spans="7:8">
      <c r="G1279" s="31" t="str">
        <f t="shared" si="10"/>
        <v> </v>
      </c>
      <c r="H1279" s="31" t="str">
        <f t="shared" si="11"/>
        <v> </v>
      </c>
    </row>
    <row r="1280" spans="7:8">
      <c r="G1280" s="31" t="str">
        <f t="shared" si="10"/>
        <v> </v>
      </c>
      <c r="H1280" s="31" t="str">
        <f t="shared" si="11"/>
        <v> </v>
      </c>
    </row>
    <row r="1281" spans="7:8">
      <c r="G1281" s="31" t="str">
        <f t="shared" si="10"/>
        <v> </v>
      </c>
      <c r="H1281" s="31" t="str">
        <f t="shared" si="11"/>
        <v> </v>
      </c>
    </row>
    <row r="1282" spans="7:8">
      <c r="G1282" s="31" t="str">
        <f t="shared" si="10"/>
        <v> </v>
      </c>
      <c r="H1282" s="31" t="str">
        <f t="shared" si="11"/>
        <v> </v>
      </c>
    </row>
    <row r="1283" spans="7:8">
      <c r="G1283" s="31" t="str">
        <f t="shared" si="10"/>
        <v> </v>
      </c>
      <c r="H1283" s="31" t="str">
        <f t="shared" si="11"/>
        <v> </v>
      </c>
    </row>
    <row r="1284" spans="7:8">
      <c r="G1284" s="31" t="str">
        <f t="shared" si="10"/>
        <v> </v>
      </c>
      <c r="H1284" s="31" t="str">
        <f t="shared" si="11"/>
        <v> </v>
      </c>
    </row>
    <row r="1285" spans="7:8">
      <c r="G1285" s="31" t="str">
        <f t="shared" si="10"/>
        <v> </v>
      </c>
      <c r="H1285" s="31" t="str">
        <f t="shared" si="11"/>
        <v> </v>
      </c>
    </row>
    <row r="1286" spans="7:8">
      <c r="G1286" s="31" t="str">
        <f t="shared" si="10"/>
        <v> </v>
      </c>
      <c r="H1286" s="31" t="str">
        <f t="shared" si="11"/>
        <v> </v>
      </c>
    </row>
    <row r="1287" spans="7:8">
      <c r="G1287" s="31" t="str">
        <f t="shared" si="10"/>
        <v> </v>
      </c>
      <c r="H1287" s="31" t="str">
        <f t="shared" si="11"/>
        <v> </v>
      </c>
    </row>
    <row r="1288" spans="7:8">
      <c r="G1288" s="31" t="str">
        <f t="shared" si="10"/>
        <v> </v>
      </c>
      <c r="H1288" s="31" t="str">
        <f t="shared" si="11"/>
        <v> </v>
      </c>
    </row>
    <row r="1289" spans="7:8">
      <c r="G1289" s="31" t="str">
        <f t="shared" si="10"/>
        <v> </v>
      </c>
      <c r="H1289" s="31" t="str">
        <f t="shared" si="11"/>
        <v> </v>
      </c>
    </row>
    <row r="1290" spans="7:8">
      <c r="G1290" s="31" t="str">
        <f t="shared" si="10"/>
        <v> </v>
      </c>
      <c r="H1290" s="31" t="str">
        <f t="shared" si="11"/>
        <v> </v>
      </c>
    </row>
    <row r="1291" spans="7:8">
      <c r="G1291" s="31" t="str">
        <f t="shared" si="10"/>
        <v> </v>
      </c>
      <c r="H1291" s="31" t="str">
        <f t="shared" si="11"/>
        <v> </v>
      </c>
    </row>
    <row r="1292" spans="7:8">
      <c r="G1292" s="31" t="str">
        <f t="shared" si="10"/>
        <v> </v>
      </c>
      <c r="H1292" s="31" t="str">
        <f t="shared" si="11"/>
        <v> </v>
      </c>
    </row>
    <row r="1293" spans="7:8">
      <c r="G1293" s="31" t="str">
        <f t="shared" si="10"/>
        <v> </v>
      </c>
      <c r="H1293" s="31" t="str">
        <f t="shared" si="11"/>
        <v> </v>
      </c>
    </row>
    <row r="1294" spans="7:8">
      <c r="G1294" s="31" t="str">
        <f t="shared" si="10"/>
        <v> </v>
      </c>
      <c r="H1294" s="31" t="str">
        <f t="shared" si="11"/>
        <v> </v>
      </c>
    </row>
    <row r="1295" spans="7:8">
      <c r="G1295" s="31" t="str">
        <f t="shared" si="10"/>
        <v> </v>
      </c>
      <c r="H1295" s="31" t="str">
        <f t="shared" si="11"/>
        <v> </v>
      </c>
    </row>
    <row r="1296" spans="7:8">
      <c r="G1296" s="31" t="str">
        <f t="shared" si="10"/>
        <v> </v>
      </c>
      <c r="H1296" s="31" t="str">
        <f t="shared" si="11"/>
        <v> </v>
      </c>
    </row>
    <row r="1297" spans="7:8">
      <c r="G1297" s="31" t="str">
        <f t="shared" si="10"/>
        <v> </v>
      </c>
      <c r="H1297" s="31" t="str">
        <f t="shared" si="11"/>
        <v> </v>
      </c>
    </row>
    <row r="1298" spans="7:8">
      <c r="G1298" s="31" t="str">
        <f t="shared" si="10"/>
        <v> </v>
      </c>
      <c r="H1298" s="31" t="str">
        <f t="shared" si="11"/>
        <v> </v>
      </c>
    </row>
    <row r="1299" spans="7:8">
      <c r="G1299" s="31" t="str">
        <f t="shared" si="10"/>
        <v> </v>
      </c>
      <c r="H1299" s="31" t="str">
        <f t="shared" si="11"/>
        <v> </v>
      </c>
    </row>
    <row r="1300" spans="7:8">
      <c r="G1300" s="31" t="str">
        <f t="shared" si="10"/>
        <v> </v>
      </c>
      <c r="H1300" s="31" t="str">
        <f t="shared" si="11"/>
        <v> </v>
      </c>
    </row>
    <row r="1301" spans="7:8">
      <c r="G1301" s="31" t="str">
        <f t="shared" si="10"/>
        <v> </v>
      </c>
      <c r="H1301" s="31" t="str">
        <f t="shared" si="11"/>
        <v> </v>
      </c>
    </row>
    <row r="1302" spans="7:8">
      <c r="G1302" s="31" t="str">
        <f t="shared" si="10"/>
        <v> </v>
      </c>
      <c r="H1302" s="31" t="str">
        <f t="shared" si="11"/>
        <v> </v>
      </c>
    </row>
    <row r="1303" spans="7:8">
      <c r="G1303" s="31" t="str">
        <f t="shared" si="10"/>
        <v> </v>
      </c>
      <c r="H1303" s="31" t="str">
        <f t="shared" si="11"/>
        <v> </v>
      </c>
    </row>
    <row r="1304" spans="7:8">
      <c r="G1304" s="31" t="str">
        <f t="shared" si="10"/>
        <v> </v>
      </c>
      <c r="H1304" s="31" t="str">
        <f t="shared" si="11"/>
        <v> </v>
      </c>
    </row>
    <row r="1305" spans="7:8">
      <c r="G1305" s="31" t="str">
        <f t="shared" si="10"/>
        <v> </v>
      </c>
      <c r="H1305" s="31" t="str">
        <f t="shared" si="11"/>
        <v> </v>
      </c>
    </row>
    <row r="1306" spans="7:8">
      <c r="G1306" s="31" t="str">
        <f t="shared" si="10"/>
        <v> </v>
      </c>
      <c r="H1306" s="31" t="str">
        <f t="shared" si="11"/>
        <v> </v>
      </c>
    </row>
    <row r="1307" spans="7:8">
      <c r="G1307" s="31" t="str">
        <f t="shared" si="10"/>
        <v> </v>
      </c>
      <c r="H1307" s="31" t="str">
        <f t="shared" si="11"/>
        <v> </v>
      </c>
    </row>
    <row r="1308" spans="7:8">
      <c r="G1308" s="31" t="str">
        <f t="shared" si="10"/>
        <v> </v>
      </c>
      <c r="H1308" s="31" t="str">
        <f t="shared" si="11"/>
        <v> </v>
      </c>
    </row>
    <row r="1309" spans="7:8">
      <c r="G1309" s="31" t="str">
        <f t="shared" si="10"/>
        <v> </v>
      </c>
      <c r="H1309" s="31" t="str">
        <f t="shared" si="11"/>
        <v> </v>
      </c>
    </row>
    <row r="1310" spans="7:8">
      <c r="G1310" s="31" t="str">
        <f t="shared" si="10"/>
        <v> </v>
      </c>
      <c r="H1310" s="31" t="str">
        <f t="shared" si="11"/>
        <v> </v>
      </c>
    </row>
    <row r="1311" spans="7:8">
      <c r="G1311" s="31" t="str">
        <f t="shared" si="10"/>
        <v> </v>
      </c>
      <c r="H1311" s="31" t="str">
        <f t="shared" si="11"/>
        <v> </v>
      </c>
    </row>
    <row r="1312" spans="7:8">
      <c r="G1312" s="31" t="str">
        <f t="shared" si="10"/>
        <v> </v>
      </c>
      <c r="H1312" s="31" t="str">
        <f t="shared" si="11"/>
        <v> </v>
      </c>
    </row>
    <row r="1313" spans="7:8">
      <c r="G1313" s="31" t="str">
        <f t="shared" si="10"/>
        <v> </v>
      </c>
      <c r="H1313" s="31" t="str">
        <f t="shared" si="11"/>
        <v> </v>
      </c>
    </row>
    <row r="1314" spans="7:8">
      <c r="G1314" s="31" t="str">
        <f t="shared" si="10"/>
        <v> </v>
      </c>
      <c r="H1314" s="31" t="str">
        <f t="shared" si="11"/>
        <v> </v>
      </c>
    </row>
    <row r="1315" spans="7:8">
      <c r="G1315" s="31" t="str">
        <f t="shared" si="10"/>
        <v> </v>
      </c>
      <c r="H1315" s="31" t="str">
        <f t="shared" si="11"/>
        <v> </v>
      </c>
    </row>
    <row r="1316" spans="7:8">
      <c r="G1316" s="31" t="str">
        <f t="shared" si="10"/>
        <v> </v>
      </c>
      <c r="H1316" s="31" t="str">
        <f t="shared" si="11"/>
        <v> </v>
      </c>
    </row>
    <row r="1317" spans="7:8">
      <c r="G1317" s="31" t="str">
        <f t="shared" si="10"/>
        <v> </v>
      </c>
      <c r="H1317" s="31" t="str">
        <f t="shared" si="11"/>
        <v> </v>
      </c>
    </row>
    <row r="1318" spans="7:8">
      <c r="G1318" s="31" t="str">
        <f t="shared" si="10"/>
        <v> </v>
      </c>
      <c r="H1318" s="31" t="str">
        <f t="shared" si="11"/>
        <v> </v>
      </c>
    </row>
    <row r="1319" spans="7:8">
      <c r="G1319" s="31" t="str">
        <f t="shared" si="10"/>
        <v> </v>
      </c>
      <c r="H1319" s="31" t="str">
        <f t="shared" si="11"/>
        <v> </v>
      </c>
    </row>
    <row r="1320" spans="7:8">
      <c r="G1320" s="31" t="str">
        <f t="shared" si="10"/>
        <v> </v>
      </c>
      <c r="H1320" s="31" t="str">
        <f t="shared" si="11"/>
        <v> </v>
      </c>
    </row>
    <row r="1321" spans="7:8">
      <c r="G1321" s="31" t="str">
        <f t="shared" si="10"/>
        <v> </v>
      </c>
      <c r="H1321" s="31" t="str">
        <f t="shared" si="11"/>
        <v> </v>
      </c>
    </row>
    <row r="1322" spans="7:8">
      <c r="G1322" s="31" t="str">
        <f t="shared" si="10"/>
        <v> </v>
      </c>
      <c r="H1322" s="31" t="str">
        <f t="shared" si="11"/>
        <v> </v>
      </c>
    </row>
    <row r="1323" spans="7:8">
      <c r="G1323" s="31" t="str">
        <f t="shared" si="10"/>
        <v> </v>
      </c>
      <c r="H1323" s="31" t="str">
        <f t="shared" si="11"/>
        <v> </v>
      </c>
    </row>
    <row r="1324" spans="7:8">
      <c r="G1324" s="31" t="str">
        <f t="shared" si="10"/>
        <v> </v>
      </c>
      <c r="H1324" s="31" t="str">
        <f t="shared" si="11"/>
        <v> </v>
      </c>
    </row>
    <row r="1325" spans="7:8">
      <c r="G1325" s="31" t="str">
        <f t="shared" si="10"/>
        <v> </v>
      </c>
      <c r="H1325" s="31" t="str">
        <f t="shared" si="11"/>
        <v> </v>
      </c>
    </row>
    <row r="1326" spans="7:8">
      <c r="G1326" s="31" t="str">
        <f t="shared" si="10"/>
        <v> </v>
      </c>
      <c r="H1326" s="31" t="str">
        <f t="shared" si="11"/>
        <v> </v>
      </c>
    </row>
    <row r="1327" spans="7:8">
      <c r="G1327" s="31" t="str">
        <f t="shared" si="10"/>
        <v> </v>
      </c>
      <c r="H1327" s="31" t="str">
        <f t="shared" si="11"/>
        <v> </v>
      </c>
    </row>
    <row r="1328" spans="7:8">
      <c r="G1328" s="31" t="str">
        <f t="shared" si="10"/>
        <v> </v>
      </c>
      <c r="H1328" s="31" t="str">
        <f t="shared" si="11"/>
        <v> </v>
      </c>
    </row>
    <row r="1329" spans="7:8">
      <c r="G1329" s="31" t="str">
        <f t="shared" si="10"/>
        <v> </v>
      </c>
      <c r="H1329" s="31" t="str">
        <f t="shared" si="11"/>
        <v> </v>
      </c>
    </row>
    <row r="1330" spans="7:8">
      <c r="G1330" s="31" t="str">
        <f t="shared" si="10"/>
        <v> </v>
      </c>
      <c r="H1330" s="31" t="str">
        <f t="shared" si="11"/>
        <v> </v>
      </c>
    </row>
    <row r="1331" spans="7:8">
      <c r="G1331" s="31" t="str">
        <f t="shared" si="10"/>
        <v> </v>
      </c>
      <c r="H1331" s="31" t="str">
        <f t="shared" si="11"/>
        <v> </v>
      </c>
    </row>
    <row r="1332" spans="7:8">
      <c r="G1332" s="31" t="str">
        <f t="shared" si="10"/>
        <v> </v>
      </c>
      <c r="H1332" s="31" t="str">
        <f t="shared" si="11"/>
        <v> </v>
      </c>
    </row>
    <row r="1333" spans="7:8">
      <c r="G1333" s="31" t="str">
        <f t="shared" si="10"/>
        <v> </v>
      </c>
      <c r="H1333" s="31" t="str">
        <f t="shared" si="11"/>
        <v> </v>
      </c>
    </row>
    <row r="1334" spans="7:8">
      <c r="G1334" s="31" t="str">
        <f t="shared" si="10"/>
        <v> </v>
      </c>
      <c r="H1334" s="31" t="str">
        <f t="shared" si="11"/>
        <v> </v>
      </c>
    </row>
    <row r="1335" spans="7:8">
      <c r="G1335" s="31" t="str">
        <f t="shared" si="10"/>
        <v> </v>
      </c>
      <c r="H1335" s="31" t="str">
        <f t="shared" si="11"/>
        <v> </v>
      </c>
    </row>
    <row r="1336" spans="7:8">
      <c r="G1336" s="31" t="str">
        <f t="shared" si="10"/>
        <v> </v>
      </c>
      <c r="H1336" s="31" t="str">
        <f t="shared" si="11"/>
        <v> </v>
      </c>
    </row>
    <row r="1337" spans="7:8">
      <c r="G1337" s="31" t="str">
        <f t="shared" si="10"/>
        <v> </v>
      </c>
      <c r="H1337" s="31" t="str">
        <f t="shared" si="11"/>
        <v> </v>
      </c>
    </row>
    <row r="1338" spans="7:8">
      <c r="G1338" s="31" t="str">
        <f t="shared" si="10"/>
        <v> </v>
      </c>
      <c r="H1338" s="31" t="str">
        <f t="shared" si="11"/>
        <v> </v>
      </c>
    </row>
    <row r="1339" spans="7:8">
      <c r="G1339" s="31" t="str">
        <f t="shared" si="10"/>
        <v> </v>
      </c>
      <c r="H1339" s="31" t="str">
        <f t="shared" si="11"/>
        <v> </v>
      </c>
    </row>
    <row r="1340" spans="7:8">
      <c r="G1340" s="31" t="str">
        <f t="shared" si="10"/>
        <v> </v>
      </c>
      <c r="H1340" s="31" t="str">
        <f t="shared" si="11"/>
        <v> </v>
      </c>
    </row>
    <row r="1341" spans="7:8">
      <c r="G1341" s="31" t="str">
        <f t="shared" si="10"/>
        <v> </v>
      </c>
      <c r="H1341" s="31" t="str">
        <f t="shared" si="11"/>
        <v> </v>
      </c>
    </row>
    <row r="1342" spans="7:8">
      <c r="G1342" s="31" t="str">
        <f t="shared" si="10"/>
        <v> </v>
      </c>
      <c r="H1342" s="31" t="str">
        <f t="shared" si="11"/>
        <v> </v>
      </c>
    </row>
    <row r="1343" spans="7:8">
      <c r="G1343" s="31" t="str">
        <f t="shared" si="10"/>
        <v> </v>
      </c>
      <c r="H1343" s="31" t="str">
        <f t="shared" si="11"/>
        <v> </v>
      </c>
    </row>
    <row r="1344" spans="7:8">
      <c r="G1344" s="31" t="str">
        <f t="shared" si="10"/>
        <v> </v>
      </c>
      <c r="H1344" s="31" t="str">
        <f t="shared" si="11"/>
        <v> </v>
      </c>
    </row>
    <row r="1345" spans="7:8">
      <c r="G1345" s="31" t="str">
        <f t="shared" si="10"/>
        <v> </v>
      </c>
      <c r="H1345" s="31" t="str">
        <f t="shared" si="11"/>
        <v> </v>
      </c>
    </row>
    <row r="1346" spans="7:8">
      <c r="G1346" s="31" t="str">
        <f t="shared" si="10"/>
        <v> </v>
      </c>
      <c r="H1346" s="31" t="str">
        <f t="shared" si="11"/>
        <v> </v>
      </c>
    </row>
    <row r="1347" spans="7:8">
      <c r="G1347" s="31" t="str">
        <f t="shared" si="10"/>
        <v> </v>
      </c>
      <c r="H1347" s="31" t="str">
        <f t="shared" si="11"/>
        <v> </v>
      </c>
    </row>
    <row r="1348" spans="7:8">
      <c r="G1348" s="31" t="str">
        <f t="shared" si="10"/>
        <v> </v>
      </c>
      <c r="H1348" s="31" t="str">
        <f t="shared" si="11"/>
        <v> </v>
      </c>
    </row>
    <row r="1349" spans="7:8">
      <c r="G1349" s="31" t="str">
        <f t="shared" si="10"/>
        <v> </v>
      </c>
      <c r="H1349" s="31" t="str">
        <f t="shared" si="11"/>
        <v> </v>
      </c>
    </row>
    <row r="1350" spans="7:8">
      <c r="G1350" s="31" t="str">
        <f t="shared" si="10"/>
        <v> </v>
      </c>
      <c r="H1350" s="31" t="str">
        <f t="shared" si="11"/>
        <v> </v>
      </c>
    </row>
    <row r="1351" spans="7:8">
      <c r="G1351" s="31" t="str">
        <f t="shared" si="10"/>
        <v> </v>
      </c>
      <c r="H1351" s="31" t="str">
        <f t="shared" si="11"/>
        <v> </v>
      </c>
    </row>
    <row r="1352" spans="7:8">
      <c r="G1352" s="31" t="str">
        <f t="shared" si="10"/>
        <v> </v>
      </c>
      <c r="H1352" s="31" t="str">
        <f t="shared" si="11"/>
        <v> </v>
      </c>
    </row>
    <row r="1353" spans="7:8">
      <c r="G1353" s="31" t="str">
        <f t="shared" si="10"/>
        <v> </v>
      </c>
      <c r="H1353" s="31" t="str">
        <f t="shared" si="11"/>
        <v> </v>
      </c>
    </row>
    <row r="1354" spans="7:8">
      <c r="G1354" s="31" t="str">
        <f t="shared" si="10"/>
        <v> </v>
      </c>
      <c r="H1354" s="31" t="str">
        <f t="shared" si="11"/>
        <v> </v>
      </c>
    </row>
    <row r="1355" spans="7:8">
      <c r="G1355" s="31" t="str">
        <f t="shared" si="10"/>
        <v> </v>
      </c>
      <c r="H1355" s="31" t="str">
        <f t="shared" si="11"/>
        <v> </v>
      </c>
    </row>
    <row r="1356" spans="7:8">
      <c r="G1356" s="31" t="str">
        <f t="shared" si="10"/>
        <v> </v>
      </c>
      <c r="H1356" s="31" t="str">
        <f t="shared" si="11"/>
        <v> </v>
      </c>
    </row>
    <row r="1357" spans="7:8">
      <c r="G1357" s="31" t="str">
        <f t="shared" si="10"/>
        <v> </v>
      </c>
      <c r="H1357" s="31" t="str">
        <f t="shared" si="11"/>
        <v> </v>
      </c>
    </row>
    <row r="1358" spans="7:8">
      <c r="G1358" s="31" t="str">
        <f t="shared" si="10"/>
        <v> </v>
      </c>
      <c r="H1358" s="31" t="str">
        <f t="shared" si="11"/>
        <v> </v>
      </c>
    </row>
    <row r="1359" spans="7:8">
      <c r="G1359" s="31" t="str">
        <f t="shared" si="10"/>
        <v> </v>
      </c>
      <c r="H1359" s="31" t="str">
        <f t="shared" si="11"/>
        <v> </v>
      </c>
    </row>
    <row r="1360" spans="7:8">
      <c r="G1360" s="31" t="str">
        <f t="shared" si="10"/>
        <v> </v>
      </c>
      <c r="H1360" s="31" t="str">
        <f t="shared" si="11"/>
        <v> </v>
      </c>
    </row>
    <row r="1361" spans="7:8">
      <c r="G1361" s="31" t="str">
        <f t="shared" si="10"/>
        <v> </v>
      </c>
      <c r="H1361" s="31" t="str">
        <f t="shared" si="11"/>
        <v> </v>
      </c>
    </row>
    <row r="1362" spans="7:8">
      <c r="G1362" s="31" t="str">
        <f t="shared" si="10"/>
        <v> </v>
      </c>
      <c r="H1362" s="31" t="str">
        <f t="shared" si="11"/>
        <v> </v>
      </c>
    </row>
    <row r="1363" spans="7:8">
      <c r="G1363" s="31" t="str">
        <f t="shared" si="10"/>
        <v> </v>
      </c>
      <c r="H1363" s="31" t="str">
        <f t="shared" si="11"/>
        <v> </v>
      </c>
    </row>
    <row r="1364" spans="7:8">
      <c r="G1364" s="31" t="str">
        <f t="shared" si="10"/>
        <v> </v>
      </c>
      <c r="H1364" s="31" t="str">
        <f t="shared" si="11"/>
        <v> </v>
      </c>
    </row>
    <row r="1365" spans="7:8">
      <c r="G1365" s="31" t="str">
        <f t="shared" si="10"/>
        <v> </v>
      </c>
      <c r="H1365" s="31" t="str">
        <f t="shared" si="11"/>
        <v> </v>
      </c>
    </row>
    <row r="1366" spans="7:8">
      <c r="G1366" s="31" t="str">
        <f t="shared" si="10"/>
        <v> </v>
      </c>
      <c r="H1366" s="31" t="str">
        <f t="shared" si="11"/>
        <v> </v>
      </c>
    </row>
    <row r="1367" spans="7:8">
      <c r="G1367" s="31" t="str">
        <f t="shared" si="10"/>
        <v> </v>
      </c>
      <c r="H1367" s="31" t="str">
        <f t="shared" si="11"/>
        <v> </v>
      </c>
    </row>
    <row r="1368" spans="7:8">
      <c r="G1368" s="31" t="str">
        <f t="shared" si="10"/>
        <v> </v>
      </c>
      <c r="H1368" s="31" t="str">
        <f t="shared" si="11"/>
        <v> </v>
      </c>
    </row>
    <row r="1369" spans="7:8">
      <c r="G1369" s="31" t="str">
        <f t="shared" si="10"/>
        <v> </v>
      </c>
      <c r="H1369" s="31" t="str">
        <f t="shared" si="11"/>
        <v> </v>
      </c>
    </row>
    <row r="1370" spans="7:8">
      <c r="G1370" s="31" t="str">
        <f t="shared" si="10"/>
        <v> </v>
      </c>
      <c r="H1370" s="31" t="str">
        <f t="shared" si="11"/>
        <v> </v>
      </c>
    </row>
    <row r="1371" spans="7:8">
      <c r="G1371" s="31" t="str">
        <f t="shared" si="10"/>
        <v> </v>
      </c>
      <c r="H1371" s="31" t="str">
        <f t="shared" si="11"/>
        <v> </v>
      </c>
    </row>
    <row r="1372" spans="7:8">
      <c r="G1372" s="31" t="str">
        <f t="shared" si="10"/>
        <v> </v>
      </c>
      <c r="H1372" s="31" t="str">
        <f t="shared" si="11"/>
        <v> </v>
      </c>
    </row>
    <row r="1373" spans="7:8">
      <c r="G1373" s="31" t="str">
        <f t="shared" si="10"/>
        <v> </v>
      </c>
      <c r="H1373" s="31" t="str">
        <f t="shared" si="11"/>
        <v> </v>
      </c>
    </row>
    <row r="1374" spans="7:8">
      <c r="G1374" s="31" t="str">
        <f t="shared" si="10"/>
        <v> </v>
      </c>
      <c r="H1374" s="31" t="str">
        <f t="shared" si="11"/>
        <v> </v>
      </c>
    </row>
    <row r="1375" spans="7:8">
      <c r="G1375" s="31" t="str">
        <f t="shared" si="10"/>
        <v> </v>
      </c>
      <c r="H1375" s="31" t="str">
        <f t="shared" si="11"/>
        <v> </v>
      </c>
    </row>
    <row r="1376" spans="7:8">
      <c r="G1376" s="31" t="str">
        <f t="shared" si="10"/>
        <v> </v>
      </c>
      <c r="H1376" s="31" t="str">
        <f t="shared" si="11"/>
        <v> </v>
      </c>
    </row>
    <row r="1377" spans="7:8">
      <c r="G1377" s="31" t="str">
        <f t="shared" si="10"/>
        <v> </v>
      </c>
      <c r="H1377" s="31" t="str">
        <f t="shared" si="11"/>
        <v> </v>
      </c>
    </row>
    <row r="1378" spans="7:8">
      <c r="G1378" s="31" t="str">
        <f t="shared" si="10"/>
        <v> </v>
      </c>
      <c r="H1378" s="31" t="str">
        <f t="shared" si="11"/>
        <v> </v>
      </c>
    </row>
    <row r="1379" spans="7:8">
      <c r="G1379" s="31" t="str">
        <f t="shared" si="10"/>
        <v> </v>
      </c>
      <c r="H1379" s="31" t="str">
        <f t="shared" si="11"/>
        <v> </v>
      </c>
    </row>
    <row r="1380" spans="7:8">
      <c r="G1380" s="31" t="str">
        <f t="shared" si="10"/>
        <v> </v>
      </c>
      <c r="H1380" s="31" t="str">
        <f t="shared" si="11"/>
        <v> </v>
      </c>
    </row>
    <row r="1381" spans="7:8">
      <c r="G1381" s="31" t="str">
        <f t="shared" si="10"/>
        <v> </v>
      </c>
      <c r="H1381" s="31" t="str">
        <f t="shared" si="11"/>
        <v> </v>
      </c>
    </row>
    <row r="1382" spans="7:8">
      <c r="G1382" s="31" t="str">
        <f t="shared" si="10"/>
        <v> </v>
      </c>
      <c r="H1382" s="31" t="str">
        <f t="shared" si="11"/>
        <v> </v>
      </c>
    </row>
    <row r="1383" spans="7:8">
      <c r="G1383" s="31" t="str">
        <f t="shared" si="10"/>
        <v> </v>
      </c>
      <c r="H1383" s="31" t="str">
        <f t="shared" si="11"/>
        <v> </v>
      </c>
    </row>
    <row r="1384" spans="7:8">
      <c r="G1384" s="31" t="str">
        <f t="shared" si="10"/>
        <v> </v>
      </c>
      <c r="H1384" s="31" t="str">
        <f t="shared" si="11"/>
        <v> </v>
      </c>
    </row>
    <row r="1385" spans="7:8">
      <c r="G1385" s="31" t="str">
        <f t="shared" si="10"/>
        <v> </v>
      </c>
      <c r="H1385" s="31" t="str">
        <f t="shared" si="11"/>
        <v> </v>
      </c>
    </row>
    <row r="1386" spans="7:8">
      <c r="G1386" s="31" t="str">
        <f t="shared" si="10"/>
        <v> </v>
      </c>
      <c r="H1386" s="31" t="str">
        <f t="shared" si="11"/>
        <v> </v>
      </c>
    </row>
    <row r="1387" spans="7:8">
      <c r="G1387" s="31" t="str">
        <f t="shared" si="10"/>
        <v> </v>
      </c>
      <c r="H1387" s="31" t="str">
        <f t="shared" si="11"/>
        <v> </v>
      </c>
    </row>
    <row r="1388" spans="7:8">
      <c r="G1388" s="31" t="str">
        <f t="shared" si="10"/>
        <v> </v>
      </c>
      <c r="H1388" s="31" t="str">
        <f t="shared" si="11"/>
        <v> </v>
      </c>
    </row>
    <row r="1389" spans="7:8">
      <c r="G1389" s="31" t="str">
        <f t="shared" si="10"/>
        <v> </v>
      </c>
      <c r="H1389" s="31" t="str">
        <f t="shared" si="11"/>
        <v> </v>
      </c>
    </row>
    <row r="1390" spans="7:8">
      <c r="G1390" s="31" t="str">
        <f t="shared" si="10"/>
        <v> </v>
      </c>
      <c r="H1390" s="31" t="str">
        <f t="shared" si="11"/>
        <v> </v>
      </c>
    </row>
    <row r="1391" spans="7:8">
      <c r="G1391" s="31" t="str">
        <f t="shared" si="10"/>
        <v> </v>
      </c>
      <c r="H1391" s="31" t="str">
        <f t="shared" si="11"/>
        <v> </v>
      </c>
    </row>
    <row r="1392" spans="7:8">
      <c r="G1392" s="31" t="str">
        <f t="shared" si="10"/>
        <v> </v>
      </c>
      <c r="H1392" s="31" t="str">
        <f t="shared" si="11"/>
        <v> </v>
      </c>
    </row>
    <row r="1393" spans="7:8">
      <c r="G1393" s="31" t="str">
        <f t="shared" si="10"/>
        <v> </v>
      </c>
      <c r="H1393" s="31" t="str">
        <f t="shared" si="11"/>
        <v> </v>
      </c>
    </row>
    <row r="1394" spans="7:8">
      <c r="G1394" s="31" t="str">
        <f t="shared" si="10"/>
        <v> </v>
      </c>
      <c r="H1394" s="31" t="str">
        <f t="shared" si="11"/>
        <v> </v>
      </c>
    </row>
    <row r="1395" spans="7:8">
      <c r="G1395" s="31" t="str">
        <f t="shared" si="10"/>
        <v> </v>
      </c>
      <c r="H1395" s="31" t="str">
        <f t="shared" si="11"/>
        <v> </v>
      </c>
    </row>
    <row r="1396" spans="7:8">
      <c r="G1396" s="31" t="str">
        <f t="shared" si="10"/>
        <v> </v>
      </c>
      <c r="H1396" s="31" t="str">
        <f t="shared" si="11"/>
        <v> </v>
      </c>
    </row>
    <row r="1397" spans="7:8">
      <c r="G1397" s="31" t="str">
        <f t="shared" si="10"/>
        <v> </v>
      </c>
      <c r="H1397" s="31" t="str">
        <f t="shared" si="11"/>
        <v> </v>
      </c>
    </row>
    <row r="1398" spans="7:8">
      <c r="G1398" s="31" t="str">
        <f t="shared" si="10"/>
        <v> </v>
      </c>
      <c r="H1398" s="31" t="str">
        <f t="shared" si="11"/>
        <v> </v>
      </c>
    </row>
    <row r="1399" spans="7:8">
      <c r="G1399" s="31" t="str">
        <f t="shared" si="10"/>
        <v> </v>
      </c>
      <c r="H1399" s="31" t="str">
        <f t="shared" si="11"/>
        <v> </v>
      </c>
    </row>
    <row r="1400" spans="7:8">
      <c r="G1400" s="31" t="str">
        <f t="shared" si="10"/>
        <v> </v>
      </c>
      <c r="H1400" s="31" t="str">
        <f t="shared" si="11"/>
        <v> </v>
      </c>
    </row>
    <row r="1401" spans="7:8">
      <c r="G1401" s="31" t="str">
        <f t="shared" si="10"/>
        <v> </v>
      </c>
      <c r="H1401" s="31" t="str">
        <f t="shared" si="11"/>
        <v> </v>
      </c>
    </row>
    <row r="1402" spans="7:8">
      <c r="G1402" s="31" t="str">
        <f t="shared" si="10"/>
        <v> </v>
      </c>
      <c r="H1402" s="31" t="str">
        <f t="shared" si="11"/>
        <v> </v>
      </c>
    </row>
    <row r="1403" spans="7:8">
      <c r="G1403" s="31" t="str">
        <f t="shared" si="10"/>
        <v> </v>
      </c>
      <c r="H1403" s="31" t="str">
        <f t="shared" si="11"/>
        <v> </v>
      </c>
    </row>
    <row r="1404" spans="7:8">
      <c r="G1404" s="31" t="str">
        <f t="shared" si="10"/>
        <v> </v>
      </c>
      <c r="H1404" s="31" t="str">
        <f t="shared" si="11"/>
        <v> </v>
      </c>
    </row>
    <row r="1405" spans="7:8">
      <c r="G1405" s="31" t="str">
        <f t="shared" si="10"/>
        <v> </v>
      </c>
      <c r="H1405" s="31" t="str">
        <f t="shared" si="11"/>
        <v> </v>
      </c>
    </row>
    <row r="1406" spans="7:8">
      <c r="G1406" s="31" t="str">
        <f t="shared" si="10"/>
        <v> </v>
      </c>
      <c r="H1406" s="31" t="str">
        <f t="shared" si="11"/>
        <v> </v>
      </c>
    </row>
    <row r="1407" spans="7:8">
      <c r="G1407" s="31" t="str">
        <f t="shared" si="10"/>
        <v> </v>
      </c>
      <c r="H1407" s="31" t="str">
        <f t="shared" si="11"/>
        <v> </v>
      </c>
    </row>
    <row r="1408" spans="7:8">
      <c r="G1408" s="31" t="str">
        <f t="shared" si="10"/>
        <v> </v>
      </c>
      <c r="H1408" s="31" t="str">
        <f t="shared" si="11"/>
        <v> </v>
      </c>
    </row>
    <row r="1409" spans="7:8">
      <c r="G1409" s="31" t="str">
        <f t="shared" si="10"/>
        <v> </v>
      </c>
      <c r="H1409" s="31" t="str">
        <f t="shared" si="11"/>
        <v> </v>
      </c>
    </row>
    <row r="1410" spans="7:8">
      <c r="G1410" s="31" t="str">
        <f t="shared" si="10"/>
        <v> </v>
      </c>
      <c r="H1410" s="31" t="str">
        <f t="shared" si="11"/>
        <v> </v>
      </c>
    </row>
    <row r="1411" spans="7:8">
      <c r="G1411" s="31" t="str">
        <f t="shared" si="10"/>
        <v> </v>
      </c>
      <c r="H1411" s="31" t="str">
        <f t="shared" si="11"/>
        <v> </v>
      </c>
    </row>
    <row r="1412" spans="7:8">
      <c r="G1412" s="31" t="str">
        <f t="shared" si="10"/>
        <v> </v>
      </c>
      <c r="H1412" s="31" t="str">
        <f t="shared" si="11"/>
        <v> </v>
      </c>
    </row>
    <row r="1413" spans="7:8">
      <c r="G1413" s="31" t="str">
        <f t="shared" si="10"/>
        <v> </v>
      </c>
      <c r="H1413" s="31" t="str">
        <f t="shared" si="11"/>
        <v> </v>
      </c>
    </row>
    <row r="1414" spans="7:8">
      <c r="G1414" s="31" t="str">
        <f t="shared" si="10"/>
        <v> </v>
      </c>
      <c r="H1414" s="31" t="str">
        <f t="shared" si="11"/>
        <v> </v>
      </c>
    </row>
    <row r="1415" spans="7:8">
      <c r="G1415" s="31" t="str">
        <f t="shared" si="10"/>
        <v> </v>
      </c>
      <c r="H1415" s="31" t="str">
        <f t="shared" si="11"/>
        <v> </v>
      </c>
    </row>
    <row r="1416" spans="7:8">
      <c r="G1416" s="31" t="str">
        <f t="shared" si="10"/>
        <v> </v>
      </c>
      <c r="H1416" s="31" t="str">
        <f t="shared" si="11"/>
        <v> </v>
      </c>
    </row>
    <row r="1417" spans="7:8">
      <c r="G1417" s="31" t="str">
        <f t="shared" si="10"/>
        <v> </v>
      </c>
      <c r="H1417" s="31" t="str">
        <f t="shared" si="11"/>
        <v> </v>
      </c>
    </row>
    <row r="1418" spans="7:8">
      <c r="G1418" s="31" t="str">
        <f t="shared" si="10"/>
        <v> </v>
      </c>
      <c r="H1418" s="31" t="str">
        <f t="shared" si="11"/>
        <v> </v>
      </c>
    </row>
    <row r="1419" spans="7:8">
      <c r="G1419" s="31" t="str">
        <f t="shared" si="10"/>
        <v> </v>
      </c>
      <c r="H1419" s="31" t="str">
        <f t="shared" si="11"/>
        <v> </v>
      </c>
    </row>
    <row r="1420" spans="7:8">
      <c r="G1420" s="31" t="str">
        <f t="shared" si="10"/>
        <v> </v>
      </c>
      <c r="H1420" s="31" t="str">
        <f t="shared" si="11"/>
        <v> </v>
      </c>
    </row>
    <row r="1421" spans="7:8">
      <c r="G1421" s="31" t="str">
        <f t="shared" si="10"/>
        <v> </v>
      </c>
      <c r="H1421" s="31" t="str">
        <f t="shared" si="11"/>
        <v> </v>
      </c>
    </row>
    <row r="1422" spans="7:8">
      <c r="G1422" s="31" t="str">
        <f t="shared" si="10"/>
        <v> </v>
      </c>
      <c r="H1422" s="31" t="str">
        <f t="shared" si="11"/>
        <v> </v>
      </c>
    </row>
    <row r="1423" spans="7:8">
      <c r="G1423" s="31" t="str">
        <f t="shared" si="10"/>
        <v> </v>
      </c>
      <c r="H1423" s="31" t="str">
        <f t="shared" si="11"/>
        <v> </v>
      </c>
    </row>
    <row r="1424" spans="7:8">
      <c r="G1424" s="31" t="str">
        <f t="shared" si="10"/>
        <v> </v>
      </c>
      <c r="H1424" s="31" t="str">
        <f t="shared" si="11"/>
        <v> </v>
      </c>
    </row>
    <row r="1425" spans="7:8">
      <c r="G1425" s="31" t="str">
        <f t="shared" si="10"/>
        <v> </v>
      </c>
      <c r="H1425" s="31" t="str">
        <f t="shared" si="11"/>
        <v> </v>
      </c>
    </row>
    <row r="1426" spans="7:8">
      <c r="G1426" s="31" t="str">
        <f t="shared" si="10"/>
        <v> </v>
      </c>
      <c r="H1426" s="31" t="str">
        <f t="shared" si="11"/>
        <v> </v>
      </c>
    </row>
    <row r="1427" spans="7:8">
      <c r="G1427" s="31" t="str">
        <f t="shared" si="10"/>
        <v> </v>
      </c>
      <c r="H1427" s="31" t="str">
        <f t="shared" si="11"/>
        <v> </v>
      </c>
    </row>
    <row r="1428" spans="7:8">
      <c r="G1428" s="31" t="str">
        <f t="shared" si="10"/>
        <v> </v>
      </c>
      <c r="H1428" s="31" t="str">
        <f t="shared" si="11"/>
        <v> </v>
      </c>
    </row>
    <row r="1429" spans="7:8">
      <c r="G1429" s="31" t="str">
        <f t="shared" si="10"/>
        <v> </v>
      </c>
      <c r="H1429" s="31" t="str">
        <f t="shared" si="11"/>
        <v> </v>
      </c>
    </row>
    <row r="1430" spans="7:8">
      <c r="G1430" s="31" t="str">
        <f t="shared" si="10"/>
        <v> </v>
      </c>
      <c r="H1430" s="31" t="str">
        <f t="shared" si="11"/>
        <v> </v>
      </c>
    </row>
    <row r="1431" spans="7:8">
      <c r="G1431" s="31" t="str">
        <f t="shared" si="10"/>
        <v> </v>
      </c>
      <c r="H1431" s="31" t="str">
        <f t="shared" si="11"/>
        <v> </v>
      </c>
    </row>
    <row r="1432" spans="7:8">
      <c r="G1432" s="31" t="str">
        <f t="shared" si="10"/>
        <v> </v>
      </c>
      <c r="H1432" s="31" t="str">
        <f t="shared" si="11"/>
        <v> </v>
      </c>
    </row>
    <row r="1433" spans="7:8">
      <c r="G1433" s="31" t="str">
        <f t="shared" si="10"/>
        <v> </v>
      </c>
      <c r="H1433" s="31" t="str">
        <f t="shared" si="11"/>
        <v> </v>
      </c>
    </row>
    <row r="1434" spans="7:8">
      <c r="G1434" s="31" t="str">
        <f t="shared" si="10"/>
        <v> </v>
      </c>
      <c r="H1434" s="31" t="str">
        <f t="shared" si="11"/>
        <v> </v>
      </c>
    </row>
    <row r="1435" spans="7:8">
      <c r="G1435" s="31" t="str">
        <f t="shared" si="10"/>
        <v> </v>
      </c>
      <c r="H1435" s="31" t="str">
        <f t="shared" si="11"/>
        <v> </v>
      </c>
    </row>
    <row r="1436" spans="7:8">
      <c r="G1436" s="31" t="str">
        <f t="shared" si="10"/>
        <v> </v>
      </c>
      <c r="H1436" s="31" t="str">
        <f t="shared" si="11"/>
        <v> </v>
      </c>
    </row>
    <row r="1437" spans="7:8">
      <c r="G1437" s="31" t="str">
        <f t="shared" si="10"/>
        <v> </v>
      </c>
      <c r="H1437" s="31" t="str">
        <f t="shared" si="11"/>
        <v> </v>
      </c>
    </row>
    <row r="1438" spans="7:8">
      <c r="G1438" s="31" t="str">
        <f t="shared" si="10"/>
        <v> </v>
      </c>
      <c r="H1438" s="31" t="str">
        <f t="shared" si="11"/>
        <v> </v>
      </c>
    </row>
    <row r="1439" spans="7:8">
      <c r="G1439" s="31" t="str">
        <f t="shared" si="10"/>
        <v> </v>
      </c>
      <c r="H1439" s="31" t="str">
        <f t="shared" si="11"/>
        <v> </v>
      </c>
    </row>
    <row r="1440" spans="7:8">
      <c r="G1440" s="31" t="str">
        <f t="shared" si="10"/>
        <v> </v>
      </c>
      <c r="H1440" s="31" t="str">
        <f t="shared" si="11"/>
        <v> </v>
      </c>
    </row>
    <row r="1441" spans="7:8">
      <c r="G1441" s="31" t="str">
        <f t="shared" si="10"/>
        <v> </v>
      </c>
      <c r="H1441" s="31" t="str">
        <f t="shared" si="11"/>
        <v> </v>
      </c>
    </row>
    <row r="1442" spans="7:8">
      <c r="G1442" s="31" t="str">
        <f t="shared" si="10"/>
        <v> </v>
      </c>
      <c r="H1442" s="31" t="str">
        <f t="shared" si="11"/>
        <v> </v>
      </c>
    </row>
    <row r="1443" spans="7:8">
      <c r="G1443" s="31" t="str">
        <f t="shared" si="10"/>
        <v> </v>
      </c>
      <c r="H1443" s="31" t="str">
        <f t="shared" si="11"/>
        <v> </v>
      </c>
    </row>
    <row r="1444" spans="7:8">
      <c r="G1444" s="31" t="str">
        <f t="shared" si="10"/>
        <v> </v>
      </c>
      <c r="H1444" s="31" t="str">
        <f t="shared" si="11"/>
        <v> </v>
      </c>
    </row>
    <row r="1445" spans="7:8">
      <c r="G1445" s="31" t="str">
        <f t="shared" si="10"/>
        <v> </v>
      </c>
      <c r="H1445" s="31" t="str">
        <f t="shared" si="11"/>
        <v> </v>
      </c>
    </row>
    <row r="1446" spans="7:8">
      <c r="G1446" s="31" t="str">
        <f t="shared" si="10"/>
        <v> </v>
      </c>
      <c r="H1446" s="31" t="str">
        <f t="shared" si="11"/>
        <v> </v>
      </c>
    </row>
    <row r="1447" spans="7:8">
      <c r="G1447" s="31" t="str">
        <f t="shared" si="10"/>
        <v> </v>
      </c>
      <c r="H1447" s="31" t="str">
        <f t="shared" si="11"/>
        <v> </v>
      </c>
    </row>
    <row r="1448" spans="7:8">
      <c r="G1448" s="31" t="str">
        <f t="shared" si="10"/>
        <v> </v>
      </c>
      <c r="H1448" s="31" t="str">
        <f t="shared" si="11"/>
        <v> </v>
      </c>
    </row>
    <row r="1449" spans="7:8">
      <c r="G1449" s="31" t="str">
        <f t="shared" si="10"/>
        <v> </v>
      </c>
      <c r="H1449" s="31" t="str">
        <f t="shared" si="11"/>
        <v> </v>
      </c>
    </row>
    <row r="1450" spans="7:8">
      <c r="G1450" s="31" t="str">
        <f t="shared" si="10"/>
        <v> </v>
      </c>
      <c r="H1450" s="31" t="str">
        <f t="shared" si="11"/>
        <v> </v>
      </c>
    </row>
    <row r="1451" spans="7:8">
      <c r="G1451" s="31" t="str">
        <f t="shared" si="10"/>
        <v> </v>
      </c>
      <c r="H1451" s="31" t="str">
        <f t="shared" si="11"/>
        <v> </v>
      </c>
    </row>
    <row r="1452" spans="7:8">
      <c r="G1452" s="31" t="str">
        <f t="shared" si="10"/>
        <v> </v>
      </c>
      <c r="H1452" s="31" t="str">
        <f t="shared" si="11"/>
        <v> </v>
      </c>
    </row>
    <row r="1453" spans="7:8">
      <c r="G1453" s="31" t="str">
        <f t="shared" si="10"/>
        <v> </v>
      </c>
      <c r="H1453" s="31" t="str">
        <f t="shared" si="11"/>
        <v> </v>
      </c>
    </row>
    <row r="1454" spans="7:8">
      <c r="G1454" s="31" t="str">
        <f t="shared" si="10"/>
        <v> </v>
      </c>
      <c r="H1454" s="31" t="str">
        <f t="shared" si="11"/>
        <v> </v>
      </c>
    </row>
    <row r="1455" spans="7:8">
      <c r="G1455" s="31" t="str">
        <f t="shared" si="10"/>
        <v> </v>
      </c>
      <c r="H1455" s="31" t="str">
        <f t="shared" si="11"/>
        <v> </v>
      </c>
    </row>
    <row r="1456" spans="7:8">
      <c r="G1456" s="31" t="str">
        <f t="shared" si="10"/>
        <v> </v>
      </c>
      <c r="H1456" s="31" t="str">
        <f t="shared" si="11"/>
        <v> </v>
      </c>
    </row>
    <row r="1457" spans="7:8">
      <c r="G1457" s="31" t="str">
        <f t="shared" si="10"/>
        <v> </v>
      </c>
      <c r="H1457" s="31" t="str">
        <f t="shared" si="11"/>
        <v> </v>
      </c>
    </row>
    <row r="1458" spans="7:8">
      <c r="G1458" s="31" t="str">
        <f t="shared" si="10"/>
        <v> </v>
      </c>
      <c r="H1458" s="31" t="str">
        <f t="shared" si="11"/>
        <v> </v>
      </c>
    </row>
    <row r="1459" spans="7:8">
      <c r="G1459" s="31" t="str">
        <f t="shared" si="10"/>
        <v> </v>
      </c>
      <c r="H1459" s="31" t="str">
        <f t="shared" si="11"/>
        <v> </v>
      </c>
    </row>
    <row r="1460" spans="7:8">
      <c r="G1460" s="31" t="str">
        <f t="shared" si="10"/>
        <v> </v>
      </c>
      <c r="H1460" s="31" t="str">
        <f t="shared" si="11"/>
        <v> </v>
      </c>
    </row>
    <row r="1461" spans="7:8">
      <c r="G1461" s="31" t="str">
        <f t="shared" si="10"/>
        <v> </v>
      </c>
      <c r="H1461" s="31" t="str">
        <f t="shared" si="11"/>
        <v> </v>
      </c>
    </row>
    <row r="1462" spans="7:8">
      <c r="G1462" s="31" t="str">
        <f t="shared" si="10"/>
        <v> </v>
      </c>
      <c r="H1462" s="31" t="str">
        <f t="shared" si="11"/>
        <v> </v>
      </c>
    </row>
    <row r="1463" spans="7:8">
      <c r="G1463" s="31" t="str">
        <f t="shared" si="10"/>
        <v> </v>
      </c>
      <c r="H1463" s="31" t="str">
        <f t="shared" si="11"/>
        <v> </v>
      </c>
    </row>
    <row r="1464" spans="7:8">
      <c r="G1464" s="31" t="str">
        <f t="shared" si="10"/>
        <v> </v>
      </c>
      <c r="H1464" s="31" t="str">
        <f t="shared" si="11"/>
        <v> </v>
      </c>
    </row>
    <row r="1465" spans="7:8">
      <c r="G1465" s="31" t="str">
        <f t="shared" si="10"/>
        <v> </v>
      </c>
      <c r="H1465" s="31" t="str">
        <f t="shared" si="11"/>
        <v> </v>
      </c>
    </row>
    <row r="1466" spans="7:8">
      <c r="G1466" s="31" t="str">
        <f t="shared" si="10"/>
        <v> </v>
      </c>
      <c r="H1466" s="31" t="str">
        <f t="shared" si="11"/>
        <v> </v>
      </c>
    </row>
    <row r="1467" spans="7:8">
      <c r="G1467" s="31" t="str">
        <f t="shared" si="10"/>
        <v> </v>
      </c>
      <c r="H1467" s="31" t="str">
        <f t="shared" si="11"/>
        <v> </v>
      </c>
    </row>
    <row r="1468" spans="7:8">
      <c r="G1468" s="31" t="str">
        <f t="shared" si="10"/>
        <v> </v>
      </c>
      <c r="H1468" s="31" t="str">
        <f t="shared" si="11"/>
        <v> </v>
      </c>
    </row>
    <row r="1469" spans="7:8">
      <c r="G1469" s="31" t="str">
        <f t="shared" si="10"/>
        <v> </v>
      </c>
      <c r="H1469" s="31" t="str">
        <f t="shared" si="11"/>
        <v> </v>
      </c>
    </row>
    <row r="1470" spans="7:8">
      <c r="G1470" s="31" t="str">
        <f t="shared" si="10"/>
        <v> </v>
      </c>
      <c r="H1470" s="31" t="str">
        <f t="shared" si="11"/>
        <v> </v>
      </c>
    </row>
    <row r="1471" spans="7:8">
      <c r="G1471" s="31" t="str">
        <f t="shared" si="10"/>
        <v> </v>
      </c>
      <c r="H1471" s="31" t="str">
        <f t="shared" si="11"/>
        <v> </v>
      </c>
    </row>
    <row r="1472" spans="7:8">
      <c r="G1472" s="31" t="str">
        <f t="shared" si="10"/>
        <v> </v>
      </c>
      <c r="H1472" s="31" t="str">
        <f t="shared" si="11"/>
        <v> </v>
      </c>
    </row>
    <row r="1473" spans="7:8">
      <c r="G1473" s="31" t="str">
        <f t="shared" si="10"/>
        <v> </v>
      </c>
      <c r="H1473" s="31" t="str">
        <f t="shared" si="11"/>
        <v> </v>
      </c>
    </row>
    <row r="1474" spans="7:8">
      <c r="G1474" s="31" t="str">
        <f t="shared" si="10"/>
        <v> </v>
      </c>
      <c r="H1474" s="31" t="str">
        <f t="shared" si="11"/>
        <v> </v>
      </c>
    </row>
    <row r="1475" spans="7:8">
      <c r="G1475" s="31" t="str">
        <f t="shared" si="10"/>
        <v> </v>
      </c>
      <c r="H1475" s="31" t="str">
        <f t="shared" si="11"/>
        <v> </v>
      </c>
    </row>
    <row r="1476" spans="7:8">
      <c r="G1476" s="31" t="str">
        <f t="shared" si="10"/>
        <v> </v>
      </c>
      <c r="H1476" s="31" t="str">
        <f t="shared" si="11"/>
        <v> </v>
      </c>
    </row>
    <row r="1477" spans="7:8">
      <c r="G1477" s="31" t="str">
        <f t="shared" si="10"/>
        <v> </v>
      </c>
      <c r="H1477" s="31" t="str">
        <f t="shared" si="11"/>
        <v> </v>
      </c>
    </row>
    <row r="1478" spans="7:8">
      <c r="G1478" s="31" t="str">
        <f t="shared" si="10"/>
        <v> </v>
      </c>
      <c r="H1478" s="31" t="str">
        <f t="shared" si="11"/>
        <v> </v>
      </c>
    </row>
    <row r="1479" spans="7:8">
      <c r="G1479" s="31" t="str">
        <f t="shared" si="10"/>
        <v> </v>
      </c>
      <c r="H1479" s="31" t="str">
        <f t="shared" si="11"/>
        <v> </v>
      </c>
    </row>
    <row r="1480" spans="7:8">
      <c r="G1480" s="31" t="str">
        <f t="shared" si="10"/>
        <v> </v>
      </c>
      <c r="H1480" s="31" t="str">
        <f t="shared" si="11"/>
        <v> </v>
      </c>
    </row>
    <row r="1481" spans="7:8">
      <c r="G1481" s="31" t="str">
        <f t="shared" si="10"/>
        <v> </v>
      </c>
      <c r="H1481" s="31" t="str">
        <f t="shared" si="11"/>
        <v> </v>
      </c>
    </row>
    <row r="1482" spans="7:8">
      <c r="G1482" s="31" t="str">
        <f t="shared" si="10"/>
        <v> </v>
      </c>
      <c r="H1482" s="31" t="str">
        <f t="shared" si="11"/>
        <v> </v>
      </c>
    </row>
    <row r="1483" spans="7:8">
      <c r="G1483" s="31" t="str">
        <f t="shared" si="10"/>
        <v> </v>
      </c>
      <c r="H1483" s="31" t="str">
        <f t="shared" si="11"/>
        <v> </v>
      </c>
    </row>
    <row r="1484" spans="7:8">
      <c r="G1484" s="31" t="str">
        <f t="shared" si="10"/>
        <v> </v>
      </c>
      <c r="H1484" s="31" t="str">
        <f t="shared" si="11"/>
        <v> </v>
      </c>
    </row>
    <row r="1485" spans="7:8">
      <c r="G1485" s="31" t="str">
        <f t="shared" si="10"/>
        <v> </v>
      </c>
      <c r="H1485" s="31" t="str">
        <f t="shared" si="11"/>
        <v> </v>
      </c>
    </row>
    <row r="1486" spans="7:8">
      <c r="G1486" s="31" t="str">
        <f t="shared" si="10"/>
        <v> </v>
      </c>
      <c r="H1486" s="31" t="str">
        <f t="shared" si="11"/>
        <v> </v>
      </c>
    </row>
    <row r="1487" spans="7:8">
      <c r="G1487" s="31" t="str">
        <f t="shared" si="10"/>
        <v> </v>
      </c>
      <c r="H1487" s="31" t="str">
        <f t="shared" si="11"/>
        <v> </v>
      </c>
    </row>
    <row r="1488" spans="7:8">
      <c r="G1488" s="31" t="str">
        <f t="shared" si="10"/>
        <v> </v>
      </c>
      <c r="H1488" s="31" t="str">
        <f t="shared" si="11"/>
        <v> </v>
      </c>
    </row>
    <row r="1489" spans="7:8">
      <c r="G1489" s="31" t="str">
        <f t="shared" si="10"/>
        <v> </v>
      </c>
      <c r="H1489" s="31" t="str">
        <f t="shared" si="11"/>
        <v> </v>
      </c>
    </row>
    <row r="1490" spans="7:8">
      <c r="G1490" s="31" t="str">
        <f t="shared" si="10"/>
        <v> </v>
      </c>
      <c r="H1490" s="31" t="str">
        <f t="shared" si="11"/>
        <v> </v>
      </c>
    </row>
    <row r="1491" spans="7:8">
      <c r="G1491" s="31" t="str">
        <f t="shared" si="10"/>
        <v> </v>
      </c>
      <c r="H1491" s="31" t="str">
        <f t="shared" si="11"/>
        <v> </v>
      </c>
    </row>
    <row r="1492" spans="7:8">
      <c r="G1492" s="31" t="str">
        <f t="shared" si="10"/>
        <v> </v>
      </c>
      <c r="H1492" s="31" t="str">
        <f t="shared" si="11"/>
        <v> </v>
      </c>
    </row>
    <row r="1493" spans="7:8">
      <c r="G1493" s="31" t="str">
        <f t="shared" si="10"/>
        <v> </v>
      </c>
      <c r="H1493" s="31" t="str">
        <f t="shared" si="11"/>
        <v> </v>
      </c>
    </row>
    <row r="1494" spans="7:8">
      <c r="G1494" s="31" t="str">
        <f t="shared" si="10"/>
        <v> </v>
      </c>
      <c r="H1494" s="31" t="str">
        <f t="shared" si="11"/>
        <v> </v>
      </c>
    </row>
    <row r="1495" spans="7:8">
      <c r="G1495" s="31" t="str">
        <f t="shared" si="10"/>
        <v> </v>
      </c>
      <c r="H1495" s="31" t="str">
        <f t="shared" si="11"/>
        <v> </v>
      </c>
    </row>
    <row r="1496" spans="7:8">
      <c r="G1496" s="31" t="str">
        <f t="shared" si="10"/>
        <v> </v>
      </c>
      <c r="H1496" s="31" t="str">
        <f t="shared" si="11"/>
        <v> </v>
      </c>
    </row>
    <row r="1497" spans="7:8">
      <c r="G1497" s="31" t="str">
        <f t="shared" si="10"/>
        <v> </v>
      </c>
      <c r="H1497" s="31" t="str">
        <f t="shared" si="11"/>
        <v> </v>
      </c>
    </row>
    <row r="1498" spans="7:8">
      <c r="G1498" s="31" t="str">
        <f t="shared" si="10"/>
        <v> </v>
      </c>
      <c r="H1498" s="31" t="str">
        <f t="shared" si="11"/>
        <v> </v>
      </c>
    </row>
    <row r="1499" spans="7:8">
      <c r="G1499" s="31" t="str">
        <f t="shared" si="10"/>
        <v> </v>
      </c>
      <c r="H1499" s="31" t="str">
        <f t="shared" si="11"/>
        <v> </v>
      </c>
    </row>
    <row r="1500" spans="7:8">
      <c r="G1500" s="31" t="str">
        <f t="shared" si="10"/>
        <v> </v>
      </c>
      <c r="H1500" s="31" t="str">
        <f t="shared" si="11"/>
        <v> </v>
      </c>
    </row>
    <row r="1501" spans="7:8">
      <c r="G1501" s="31" t="str">
        <f t="shared" si="10"/>
        <v> </v>
      </c>
      <c r="H1501" s="31" t="str">
        <f t="shared" si="11"/>
        <v> </v>
      </c>
    </row>
    <row r="1502" spans="7:8">
      <c r="G1502" s="31" t="str">
        <f t="shared" si="10"/>
        <v> </v>
      </c>
      <c r="H1502" s="31" t="str">
        <f t="shared" si="11"/>
        <v> </v>
      </c>
    </row>
    <row r="1503" spans="7:8">
      <c r="G1503" s="31" t="str">
        <f t="shared" si="10"/>
        <v> </v>
      </c>
      <c r="H1503" s="31" t="str">
        <f t="shared" si="11"/>
        <v> </v>
      </c>
    </row>
    <row r="1504" spans="7:8">
      <c r="G1504" s="31" t="str">
        <f t="shared" si="10"/>
        <v> </v>
      </c>
      <c r="H1504" s="31" t="str">
        <f t="shared" si="11"/>
        <v> </v>
      </c>
    </row>
    <row r="1505" spans="7:8">
      <c r="G1505" s="31" t="str">
        <f t="shared" si="10"/>
        <v> </v>
      </c>
      <c r="H1505" s="31" t="str">
        <f t="shared" si="11"/>
        <v> </v>
      </c>
    </row>
    <row r="1506" spans="7:8">
      <c r="G1506" s="31" t="str">
        <f t="shared" si="10"/>
        <v> </v>
      </c>
      <c r="H1506" s="31" t="str">
        <f t="shared" si="11"/>
        <v> </v>
      </c>
    </row>
    <row r="1507" spans="7:8">
      <c r="G1507" s="31" t="str">
        <f t="shared" si="10"/>
        <v> </v>
      </c>
      <c r="H1507" s="31" t="str">
        <f t="shared" si="11"/>
        <v> </v>
      </c>
    </row>
    <row r="1508" spans="7:8">
      <c r="G1508" s="31" t="str">
        <f t="shared" si="10"/>
        <v> </v>
      </c>
      <c r="H1508" s="31" t="str">
        <f t="shared" si="11"/>
        <v> </v>
      </c>
    </row>
    <row r="1509" spans="7:8">
      <c r="G1509" s="31" t="str">
        <f t="shared" si="10"/>
        <v> </v>
      </c>
      <c r="H1509" s="31" t="str">
        <f t="shared" si="11"/>
        <v> </v>
      </c>
    </row>
    <row r="1510" spans="7:8">
      <c r="G1510" s="31" t="str">
        <f t="shared" si="10"/>
        <v> </v>
      </c>
      <c r="H1510" s="31" t="str">
        <f t="shared" si="11"/>
        <v> </v>
      </c>
    </row>
    <row r="1511" spans="7:8">
      <c r="G1511" s="31" t="str">
        <f t="shared" si="10"/>
        <v> </v>
      </c>
      <c r="H1511" s="31" t="str">
        <f t="shared" si="11"/>
        <v> </v>
      </c>
    </row>
    <row r="1512" spans="7:8">
      <c r="G1512" s="31" t="str">
        <f t="shared" si="10"/>
        <v> </v>
      </c>
      <c r="H1512" s="31" t="str">
        <f t="shared" si="11"/>
        <v> </v>
      </c>
    </row>
    <row r="1513" spans="7:8">
      <c r="G1513" s="31" t="str">
        <f t="shared" si="10"/>
        <v> </v>
      </c>
      <c r="H1513" s="31" t="str">
        <f t="shared" si="11"/>
        <v> </v>
      </c>
    </row>
    <row r="1514" spans="7:8">
      <c r="G1514" s="31" t="str">
        <f t="shared" si="10"/>
        <v> </v>
      </c>
      <c r="H1514" s="31" t="str">
        <f t="shared" si="11"/>
        <v> </v>
      </c>
    </row>
    <row r="1515" spans="7:8">
      <c r="G1515" s="31" t="str">
        <f t="shared" si="10"/>
        <v> </v>
      </c>
      <c r="H1515" s="31" t="str">
        <f t="shared" si="11"/>
        <v> </v>
      </c>
    </row>
    <row r="1516" spans="7:8">
      <c r="G1516" s="31" t="str">
        <f t="shared" si="10"/>
        <v> </v>
      </c>
      <c r="H1516" s="31" t="str">
        <f t="shared" si="11"/>
        <v> </v>
      </c>
    </row>
    <row r="1517" spans="7:8">
      <c r="G1517" s="31" t="str">
        <f t="shared" si="10"/>
        <v> </v>
      </c>
      <c r="H1517" s="31" t="str">
        <f t="shared" si="11"/>
        <v> </v>
      </c>
    </row>
    <row r="1518" spans="7:8">
      <c r="G1518" s="31" t="str">
        <f t="shared" si="10"/>
        <v> </v>
      </c>
      <c r="H1518" s="31" t="str">
        <f t="shared" si="11"/>
        <v> </v>
      </c>
    </row>
    <row r="1519" spans="7:8">
      <c r="G1519" s="31" t="str">
        <f t="shared" si="10"/>
        <v> </v>
      </c>
      <c r="H1519" s="31" t="str">
        <f t="shared" si="11"/>
        <v> </v>
      </c>
    </row>
    <row r="1520" spans="7:8">
      <c r="G1520" s="31" t="str">
        <f t="shared" si="10"/>
        <v> </v>
      </c>
      <c r="H1520" s="31" t="str">
        <f t="shared" si="11"/>
        <v> </v>
      </c>
    </row>
    <row r="1521" spans="7:8">
      <c r="G1521" s="31" t="str">
        <f t="shared" si="10"/>
        <v> </v>
      </c>
      <c r="H1521" s="31" t="str">
        <f t="shared" si="11"/>
        <v> </v>
      </c>
    </row>
    <row r="1522" spans="7:8">
      <c r="G1522" s="31" t="str">
        <f t="shared" si="10"/>
        <v> </v>
      </c>
      <c r="H1522" s="31" t="str">
        <f t="shared" si="11"/>
        <v> </v>
      </c>
    </row>
    <row r="1523" spans="7:8">
      <c r="G1523" s="31" t="str">
        <f t="shared" si="10"/>
        <v> </v>
      </c>
      <c r="H1523" s="31" t="str">
        <f t="shared" si="11"/>
        <v> </v>
      </c>
    </row>
    <row r="1524" spans="7:8">
      <c r="G1524" s="31" t="str">
        <f t="shared" si="10"/>
        <v> </v>
      </c>
      <c r="H1524" s="31" t="str">
        <f t="shared" si="11"/>
        <v> </v>
      </c>
    </row>
    <row r="1525" spans="7:8">
      <c r="G1525" s="31" t="str">
        <f t="shared" si="10"/>
        <v> </v>
      </c>
      <c r="H1525" s="31" t="str">
        <f t="shared" si="11"/>
        <v> </v>
      </c>
    </row>
    <row r="1526" spans="7:8">
      <c r="G1526" s="31" t="str">
        <f t="shared" si="10"/>
        <v> </v>
      </c>
      <c r="H1526" s="31" t="str">
        <f t="shared" si="11"/>
        <v> </v>
      </c>
    </row>
    <row r="1527" spans="7:8">
      <c r="G1527" s="31" t="str">
        <f t="shared" si="10"/>
        <v> </v>
      </c>
      <c r="H1527" s="31" t="str">
        <f t="shared" si="11"/>
        <v> </v>
      </c>
    </row>
    <row r="1528" spans="7:8">
      <c r="G1528" s="31" t="str">
        <f t="shared" si="10"/>
        <v> </v>
      </c>
      <c r="H1528" s="31" t="str">
        <f t="shared" si="11"/>
        <v> </v>
      </c>
    </row>
    <row r="1529" spans="7:8">
      <c r="G1529" s="31" t="str">
        <f t="shared" si="10"/>
        <v> </v>
      </c>
      <c r="H1529" s="31" t="str">
        <f t="shared" si="11"/>
        <v> </v>
      </c>
    </row>
    <row r="1530" spans="7:8">
      <c r="G1530" s="31" t="str">
        <f t="shared" si="10"/>
        <v> </v>
      </c>
      <c r="H1530" s="31" t="str">
        <f t="shared" si="11"/>
        <v> </v>
      </c>
    </row>
    <row r="1531" spans="7:8">
      <c r="G1531" s="31" t="str">
        <f t="shared" si="10"/>
        <v> </v>
      </c>
      <c r="H1531" s="31" t="str">
        <f t="shared" si="11"/>
        <v> </v>
      </c>
    </row>
    <row r="1532" spans="7:8">
      <c r="G1532" s="31" t="str">
        <f t="shared" ref="G1532:G1786" si="12">IFERROR(IF($D1532&gt;0,IF($D1532=$G$1,$F1532," ")," ")," ")</f>
        <v> </v>
      </c>
      <c r="H1532" s="31" t="str">
        <f t="shared" ref="H1532:H1786" si="13">IFERROR(IF($D1532&gt;0,IF($D1532=$H$1,$F1532," ")," ")," ")</f>
        <v> </v>
      </c>
    </row>
    <row r="1533" spans="7:8">
      <c r="G1533" s="31" t="str">
        <f t="shared" si="12"/>
        <v> </v>
      </c>
      <c r="H1533" s="31" t="str">
        <f t="shared" si="13"/>
        <v> </v>
      </c>
    </row>
    <row r="1534" spans="7:8">
      <c r="G1534" s="31" t="str">
        <f t="shared" si="12"/>
        <v> </v>
      </c>
      <c r="H1534" s="31" t="str">
        <f t="shared" si="13"/>
        <v> </v>
      </c>
    </row>
    <row r="1535" spans="7:8">
      <c r="G1535" s="31" t="str">
        <f t="shared" si="12"/>
        <v> </v>
      </c>
      <c r="H1535" s="31" t="str">
        <f t="shared" si="13"/>
        <v> </v>
      </c>
    </row>
    <row r="1536" spans="7:8">
      <c r="G1536" s="31" t="str">
        <f t="shared" si="12"/>
        <v> </v>
      </c>
      <c r="H1536" s="31" t="str">
        <f t="shared" si="13"/>
        <v> </v>
      </c>
    </row>
    <row r="1537" spans="7:8">
      <c r="G1537" s="31" t="str">
        <f t="shared" si="12"/>
        <v> </v>
      </c>
      <c r="H1537" s="31" t="str">
        <f t="shared" si="13"/>
        <v> </v>
      </c>
    </row>
    <row r="1538" spans="7:8">
      <c r="G1538" s="31" t="str">
        <f t="shared" si="12"/>
        <v> </v>
      </c>
      <c r="H1538" s="31" t="str">
        <f t="shared" si="13"/>
        <v> </v>
      </c>
    </row>
    <row r="1539" spans="7:8">
      <c r="G1539" s="31" t="str">
        <f t="shared" si="12"/>
        <v> </v>
      </c>
      <c r="H1539" s="31" t="str">
        <f t="shared" si="13"/>
        <v> </v>
      </c>
    </row>
    <row r="1540" spans="7:8">
      <c r="G1540" s="31" t="str">
        <f t="shared" si="12"/>
        <v> </v>
      </c>
      <c r="H1540" s="31" t="str">
        <f t="shared" si="13"/>
        <v> </v>
      </c>
    </row>
    <row r="1541" spans="7:8">
      <c r="G1541" s="31" t="str">
        <f t="shared" si="12"/>
        <v> </v>
      </c>
      <c r="H1541" s="31" t="str">
        <f t="shared" si="13"/>
        <v> </v>
      </c>
    </row>
    <row r="1542" spans="7:8">
      <c r="G1542" s="31" t="str">
        <f t="shared" si="12"/>
        <v> </v>
      </c>
      <c r="H1542" s="31" t="str">
        <f t="shared" si="13"/>
        <v> </v>
      </c>
    </row>
    <row r="1543" spans="7:8">
      <c r="G1543" s="31" t="str">
        <f t="shared" si="12"/>
        <v> </v>
      </c>
      <c r="H1543" s="31" t="str">
        <f t="shared" si="13"/>
        <v> </v>
      </c>
    </row>
    <row r="1544" spans="7:8">
      <c r="G1544" s="31" t="str">
        <f t="shared" si="12"/>
        <v> </v>
      </c>
      <c r="H1544" s="31" t="str">
        <f t="shared" si="13"/>
        <v> </v>
      </c>
    </row>
    <row r="1545" spans="7:8">
      <c r="G1545" s="31" t="str">
        <f t="shared" si="12"/>
        <v> </v>
      </c>
      <c r="H1545" s="31" t="str">
        <f t="shared" si="13"/>
        <v> </v>
      </c>
    </row>
    <row r="1546" spans="7:8">
      <c r="G1546" s="31" t="str">
        <f t="shared" si="12"/>
        <v> </v>
      </c>
      <c r="H1546" s="31" t="str">
        <f t="shared" si="13"/>
        <v> </v>
      </c>
    </row>
    <row r="1547" spans="7:8">
      <c r="G1547" s="31" t="str">
        <f t="shared" si="12"/>
        <v> </v>
      </c>
      <c r="H1547" s="31" t="str">
        <f t="shared" si="13"/>
        <v> </v>
      </c>
    </row>
    <row r="1548" spans="7:8">
      <c r="G1548" s="31" t="str">
        <f t="shared" si="12"/>
        <v> </v>
      </c>
      <c r="H1548" s="31" t="str">
        <f t="shared" si="13"/>
        <v> </v>
      </c>
    </row>
    <row r="1549" spans="7:8">
      <c r="G1549" s="31" t="str">
        <f t="shared" si="12"/>
        <v> </v>
      </c>
      <c r="H1549" s="31" t="str">
        <f t="shared" si="13"/>
        <v> </v>
      </c>
    </row>
    <row r="1550" spans="7:8">
      <c r="G1550" s="31" t="str">
        <f t="shared" si="12"/>
        <v> </v>
      </c>
      <c r="H1550" s="31" t="str">
        <f t="shared" si="13"/>
        <v> </v>
      </c>
    </row>
    <row r="1551" spans="7:8">
      <c r="G1551" s="31" t="str">
        <f t="shared" si="12"/>
        <v> </v>
      </c>
      <c r="H1551" s="31" t="str">
        <f t="shared" si="13"/>
        <v> </v>
      </c>
    </row>
    <row r="1552" spans="7:8">
      <c r="G1552" s="31" t="str">
        <f t="shared" si="12"/>
        <v> </v>
      </c>
      <c r="H1552" s="31" t="str">
        <f t="shared" si="13"/>
        <v> </v>
      </c>
    </row>
    <row r="1553" spans="7:8">
      <c r="G1553" s="31" t="str">
        <f t="shared" si="12"/>
        <v> </v>
      </c>
      <c r="H1553" s="31" t="str">
        <f t="shared" si="13"/>
        <v> </v>
      </c>
    </row>
    <row r="1554" spans="7:8">
      <c r="G1554" s="31" t="str">
        <f t="shared" si="12"/>
        <v> </v>
      </c>
      <c r="H1554" s="31" t="str">
        <f t="shared" si="13"/>
        <v> </v>
      </c>
    </row>
    <row r="1555" spans="7:8">
      <c r="G1555" s="31" t="str">
        <f t="shared" si="12"/>
        <v> </v>
      </c>
      <c r="H1555" s="31" t="str">
        <f t="shared" si="13"/>
        <v> </v>
      </c>
    </row>
    <row r="1556" spans="7:8">
      <c r="G1556" s="31" t="str">
        <f t="shared" si="12"/>
        <v> </v>
      </c>
      <c r="H1556" s="31" t="str">
        <f t="shared" si="13"/>
        <v> </v>
      </c>
    </row>
    <row r="1557" spans="7:8">
      <c r="G1557" s="31" t="str">
        <f t="shared" si="12"/>
        <v> </v>
      </c>
      <c r="H1557" s="31" t="str">
        <f t="shared" si="13"/>
        <v> </v>
      </c>
    </row>
    <row r="1558" spans="7:8">
      <c r="G1558" s="31" t="str">
        <f t="shared" si="12"/>
        <v> </v>
      </c>
      <c r="H1558" s="31" t="str">
        <f t="shared" si="13"/>
        <v> </v>
      </c>
    </row>
    <row r="1559" spans="7:8">
      <c r="G1559" s="31" t="str">
        <f t="shared" si="12"/>
        <v> </v>
      </c>
      <c r="H1559" s="31" t="str">
        <f t="shared" si="13"/>
        <v> </v>
      </c>
    </row>
    <row r="1560" spans="7:8">
      <c r="G1560" s="31" t="str">
        <f t="shared" si="12"/>
        <v> </v>
      </c>
      <c r="H1560" s="31" t="str">
        <f t="shared" si="13"/>
        <v> </v>
      </c>
    </row>
    <row r="1561" spans="7:8">
      <c r="G1561" s="31" t="str">
        <f t="shared" si="12"/>
        <v> </v>
      </c>
      <c r="H1561" s="31" t="str">
        <f t="shared" si="13"/>
        <v> </v>
      </c>
    </row>
    <row r="1562" spans="7:8">
      <c r="G1562" s="31" t="str">
        <f t="shared" si="12"/>
        <v> </v>
      </c>
      <c r="H1562" s="31" t="str">
        <f t="shared" si="13"/>
        <v> </v>
      </c>
    </row>
    <row r="1563" spans="7:8">
      <c r="G1563" s="31" t="str">
        <f t="shared" si="12"/>
        <v> </v>
      </c>
      <c r="H1563" s="31" t="str">
        <f t="shared" si="13"/>
        <v> </v>
      </c>
    </row>
    <row r="1564" spans="7:8">
      <c r="G1564" s="31" t="str">
        <f t="shared" si="12"/>
        <v> </v>
      </c>
      <c r="H1564" s="31" t="str">
        <f t="shared" si="13"/>
        <v> </v>
      </c>
    </row>
    <row r="1565" spans="7:8">
      <c r="G1565" s="31" t="str">
        <f t="shared" si="12"/>
        <v> </v>
      </c>
      <c r="H1565" s="31" t="str">
        <f t="shared" si="13"/>
        <v> </v>
      </c>
    </row>
    <row r="1566" spans="7:8">
      <c r="G1566" s="31" t="str">
        <f t="shared" si="12"/>
        <v> </v>
      </c>
      <c r="H1566" s="31" t="str">
        <f t="shared" si="13"/>
        <v> </v>
      </c>
    </row>
    <row r="1567" spans="7:8">
      <c r="G1567" s="31" t="str">
        <f t="shared" si="12"/>
        <v> </v>
      </c>
      <c r="H1567" s="31" t="str">
        <f t="shared" si="13"/>
        <v> </v>
      </c>
    </row>
    <row r="1568" spans="7:8">
      <c r="G1568" s="31" t="str">
        <f t="shared" si="12"/>
        <v> </v>
      </c>
      <c r="H1568" s="31" t="str">
        <f t="shared" si="13"/>
        <v> </v>
      </c>
    </row>
    <row r="1569" spans="7:8">
      <c r="G1569" s="31" t="str">
        <f t="shared" si="12"/>
        <v> </v>
      </c>
      <c r="H1569" s="31" t="str">
        <f t="shared" si="13"/>
        <v> </v>
      </c>
    </row>
    <row r="1570" spans="7:8">
      <c r="G1570" s="31" t="str">
        <f t="shared" si="12"/>
        <v> </v>
      </c>
      <c r="H1570" s="31" t="str">
        <f t="shared" si="13"/>
        <v> </v>
      </c>
    </row>
    <row r="1571" spans="7:8">
      <c r="G1571" s="31" t="str">
        <f t="shared" si="12"/>
        <v> </v>
      </c>
      <c r="H1571" s="31" t="str">
        <f t="shared" si="13"/>
        <v> </v>
      </c>
    </row>
    <row r="1572" spans="7:8">
      <c r="G1572" s="31" t="str">
        <f t="shared" si="12"/>
        <v> </v>
      </c>
      <c r="H1572" s="31" t="str">
        <f t="shared" si="13"/>
        <v> </v>
      </c>
    </row>
    <row r="1573" spans="7:8">
      <c r="G1573" s="31" t="str">
        <f t="shared" si="12"/>
        <v> </v>
      </c>
      <c r="H1573" s="31" t="str">
        <f t="shared" si="13"/>
        <v> </v>
      </c>
    </row>
    <row r="1574" spans="7:8">
      <c r="G1574" s="31" t="str">
        <f t="shared" si="12"/>
        <v> </v>
      </c>
      <c r="H1574" s="31" t="str">
        <f t="shared" si="13"/>
        <v> </v>
      </c>
    </row>
    <row r="1575" spans="7:8">
      <c r="G1575" s="31" t="str">
        <f t="shared" si="12"/>
        <v> </v>
      </c>
      <c r="H1575" s="31" t="str">
        <f t="shared" si="13"/>
        <v> </v>
      </c>
    </row>
    <row r="1576" spans="7:8">
      <c r="G1576" s="31" t="str">
        <f t="shared" si="12"/>
        <v> </v>
      </c>
      <c r="H1576" s="31" t="str">
        <f t="shared" si="13"/>
        <v> </v>
      </c>
    </row>
    <row r="1577" spans="7:8">
      <c r="G1577" s="31" t="str">
        <f t="shared" si="12"/>
        <v> </v>
      </c>
      <c r="H1577" s="31" t="str">
        <f t="shared" si="13"/>
        <v> </v>
      </c>
    </row>
    <row r="1578" spans="7:8">
      <c r="G1578" s="31" t="str">
        <f t="shared" si="12"/>
        <v> </v>
      </c>
      <c r="H1578" s="31" t="str">
        <f t="shared" si="13"/>
        <v> </v>
      </c>
    </row>
    <row r="1579" spans="7:8">
      <c r="G1579" s="31" t="str">
        <f t="shared" si="12"/>
        <v> </v>
      </c>
      <c r="H1579" s="31" t="str">
        <f t="shared" si="13"/>
        <v> </v>
      </c>
    </row>
    <row r="1580" spans="7:8">
      <c r="G1580" s="31" t="str">
        <f t="shared" si="12"/>
        <v> </v>
      </c>
      <c r="H1580" s="31" t="str">
        <f t="shared" si="13"/>
        <v> </v>
      </c>
    </row>
    <row r="1581" spans="7:8">
      <c r="G1581" s="31" t="str">
        <f t="shared" si="12"/>
        <v> </v>
      </c>
      <c r="H1581" s="31" t="str">
        <f t="shared" si="13"/>
        <v> </v>
      </c>
    </row>
    <row r="1582" spans="7:8">
      <c r="G1582" s="31" t="str">
        <f t="shared" si="12"/>
        <v> </v>
      </c>
      <c r="H1582" s="31" t="str">
        <f t="shared" si="13"/>
        <v> </v>
      </c>
    </row>
    <row r="1583" spans="7:8">
      <c r="G1583" s="31" t="str">
        <f t="shared" si="12"/>
        <v> </v>
      </c>
      <c r="H1583" s="31" t="str">
        <f t="shared" si="13"/>
        <v> </v>
      </c>
    </row>
    <row r="1584" spans="7:8">
      <c r="G1584" s="31" t="str">
        <f t="shared" si="12"/>
        <v> </v>
      </c>
      <c r="H1584" s="31" t="str">
        <f t="shared" si="13"/>
        <v> </v>
      </c>
    </row>
    <row r="1585" spans="7:8">
      <c r="G1585" s="31" t="str">
        <f t="shared" si="12"/>
        <v> </v>
      </c>
      <c r="H1585" s="31" t="str">
        <f t="shared" si="13"/>
        <v> </v>
      </c>
    </row>
    <row r="1586" spans="7:8">
      <c r="G1586" s="31" t="str">
        <f t="shared" si="12"/>
        <v> </v>
      </c>
      <c r="H1586" s="31" t="str">
        <f t="shared" si="13"/>
        <v> </v>
      </c>
    </row>
    <row r="1587" spans="7:8">
      <c r="G1587" s="31" t="str">
        <f t="shared" si="12"/>
        <v> </v>
      </c>
      <c r="H1587" s="31" t="str">
        <f t="shared" si="13"/>
        <v> </v>
      </c>
    </row>
    <row r="1588" spans="7:8">
      <c r="G1588" s="31" t="str">
        <f t="shared" si="12"/>
        <v> </v>
      </c>
      <c r="H1588" s="31" t="str">
        <f t="shared" si="13"/>
        <v> </v>
      </c>
    </row>
    <row r="1589" spans="7:8">
      <c r="G1589" s="31" t="str">
        <f t="shared" si="12"/>
        <v> </v>
      </c>
      <c r="H1589" s="31" t="str">
        <f t="shared" si="13"/>
        <v> </v>
      </c>
    </row>
    <row r="1590" spans="7:8">
      <c r="G1590" s="31" t="str">
        <f t="shared" si="12"/>
        <v> </v>
      </c>
      <c r="H1590" s="31" t="str">
        <f t="shared" si="13"/>
        <v> </v>
      </c>
    </row>
    <row r="1591" spans="7:8">
      <c r="G1591" s="31" t="str">
        <f t="shared" si="12"/>
        <v> </v>
      </c>
      <c r="H1591" s="31" t="str">
        <f t="shared" si="13"/>
        <v> </v>
      </c>
    </row>
    <row r="1592" spans="7:8">
      <c r="G1592" s="31" t="str">
        <f t="shared" si="12"/>
        <v> </v>
      </c>
      <c r="H1592" s="31" t="str">
        <f t="shared" si="13"/>
        <v> </v>
      </c>
    </row>
    <row r="1593" spans="7:8">
      <c r="G1593" s="31" t="str">
        <f t="shared" si="12"/>
        <v> </v>
      </c>
      <c r="H1593" s="31" t="str">
        <f t="shared" si="13"/>
        <v> </v>
      </c>
    </row>
    <row r="1594" spans="7:8">
      <c r="G1594" s="31" t="str">
        <f t="shared" si="12"/>
        <v> </v>
      </c>
      <c r="H1594" s="31" t="str">
        <f t="shared" si="13"/>
        <v> </v>
      </c>
    </row>
    <row r="1595" spans="7:8">
      <c r="G1595" s="31" t="str">
        <f t="shared" si="12"/>
        <v> </v>
      </c>
      <c r="H1595" s="31" t="str">
        <f t="shared" si="13"/>
        <v> </v>
      </c>
    </row>
    <row r="1596" spans="7:8">
      <c r="G1596" s="31" t="str">
        <f t="shared" si="12"/>
        <v> </v>
      </c>
      <c r="H1596" s="31" t="str">
        <f t="shared" si="13"/>
        <v> </v>
      </c>
    </row>
    <row r="1597" spans="7:8">
      <c r="G1597" s="31" t="str">
        <f t="shared" si="12"/>
        <v> </v>
      </c>
      <c r="H1597" s="31" t="str">
        <f t="shared" si="13"/>
        <v> </v>
      </c>
    </row>
    <row r="1598" spans="7:8">
      <c r="G1598" s="31" t="str">
        <f t="shared" si="12"/>
        <v> </v>
      </c>
      <c r="H1598" s="31" t="str">
        <f t="shared" si="13"/>
        <v> </v>
      </c>
    </row>
    <row r="1599" spans="7:8">
      <c r="G1599" s="31" t="str">
        <f t="shared" si="12"/>
        <v> </v>
      </c>
      <c r="H1599" s="31" t="str">
        <f t="shared" si="13"/>
        <v> </v>
      </c>
    </row>
    <row r="1600" spans="7:8">
      <c r="G1600" s="31" t="str">
        <f t="shared" si="12"/>
        <v> </v>
      </c>
      <c r="H1600" s="31" t="str">
        <f t="shared" si="13"/>
        <v> </v>
      </c>
    </row>
    <row r="1601" spans="7:8">
      <c r="G1601" s="31" t="str">
        <f t="shared" si="12"/>
        <v> </v>
      </c>
      <c r="H1601" s="31" t="str">
        <f t="shared" si="13"/>
        <v> </v>
      </c>
    </row>
    <row r="1602" spans="7:8">
      <c r="G1602" s="31" t="str">
        <f t="shared" si="12"/>
        <v> </v>
      </c>
      <c r="H1602" s="31" t="str">
        <f t="shared" si="13"/>
        <v> </v>
      </c>
    </row>
    <row r="1603" spans="7:8">
      <c r="G1603" s="31" t="str">
        <f t="shared" si="12"/>
        <v> </v>
      </c>
      <c r="H1603" s="31" t="str">
        <f t="shared" si="13"/>
        <v> </v>
      </c>
    </row>
    <row r="1604" spans="7:8">
      <c r="G1604" s="31" t="str">
        <f t="shared" si="12"/>
        <v> </v>
      </c>
      <c r="H1604" s="31" t="str">
        <f t="shared" si="13"/>
        <v> </v>
      </c>
    </row>
    <row r="1605" spans="7:8">
      <c r="G1605" s="31" t="str">
        <f t="shared" si="12"/>
        <v> </v>
      </c>
      <c r="H1605" s="31" t="str">
        <f t="shared" si="13"/>
        <v> </v>
      </c>
    </row>
    <row r="1606" spans="7:8">
      <c r="G1606" s="31" t="str">
        <f t="shared" si="12"/>
        <v> </v>
      </c>
      <c r="H1606" s="31" t="str">
        <f t="shared" si="13"/>
        <v> </v>
      </c>
    </row>
    <row r="1607" spans="7:8">
      <c r="G1607" s="31" t="str">
        <f t="shared" si="12"/>
        <v> </v>
      </c>
      <c r="H1607" s="31" t="str">
        <f t="shared" si="13"/>
        <v> </v>
      </c>
    </row>
    <row r="1608" spans="7:8">
      <c r="G1608" s="31" t="str">
        <f t="shared" si="12"/>
        <v> </v>
      </c>
      <c r="H1608" s="31" t="str">
        <f t="shared" si="13"/>
        <v> </v>
      </c>
    </row>
    <row r="1609" spans="7:8">
      <c r="G1609" s="31" t="str">
        <f t="shared" si="12"/>
        <v> </v>
      </c>
      <c r="H1609" s="31" t="str">
        <f t="shared" si="13"/>
        <v> </v>
      </c>
    </row>
    <row r="1610" spans="7:8">
      <c r="G1610" s="31" t="str">
        <f t="shared" si="12"/>
        <v> </v>
      </c>
      <c r="H1610" s="31" t="str">
        <f t="shared" si="13"/>
        <v> </v>
      </c>
    </row>
    <row r="1611" spans="7:8">
      <c r="G1611" s="31" t="str">
        <f t="shared" si="12"/>
        <v> </v>
      </c>
      <c r="H1611" s="31" t="str">
        <f t="shared" si="13"/>
        <v> </v>
      </c>
    </row>
    <row r="1612" spans="7:8">
      <c r="G1612" s="31" t="str">
        <f t="shared" si="12"/>
        <v> </v>
      </c>
      <c r="H1612" s="31" t="str">
        <f t="shared" si="13"/>
        <v> </v>
      </c>
    </row>
    <row r="1613" spans="7:8">
      <c r="G1613" s="31" t="str">
        <f t="shared" si="12"/>
        <v> </v>
      </c>
      <c r="H1613" s="31" t="str">
        <f t="shared" si="13"/>
        <v> </v>
      </c>
    </row>
    <row r="1614" spans="7:8">
      <c r="G1614" s="31" t="str">
        <f t="shared" si="12"/>
        <v> </v>
      </c>
      <c r="H1614" s="31" t="str">
        <f t="shared" si="13"/>
        <v> </v>
      </c>
    </row>
    <row r="1615" spans="7:8">
      <c r="G1615" s="31" t="str">
        <f t="shared" si="12"/>
        <v> </v>
      </c>
      <c r="H1615" s="31" t="str">
        <f t="shared" si="13"/>
        <v> </v>
      </c>
    </row>
    <row r="1616" spans="7:8">
      <c r="G1616" s="31" t="str">
        <f t="shared" si="12"/>
        <v> </v>
      </c>
      <c r="H1616" s="31" t="str">
        <f t="shared" si="13"/>
        <v> </v>
      </c>
    </row>
    <row r="1617" spans="7:8">
      <c r="G1617" s="31" t="str">
        <f t="shared" si="12"/>
        <v> </v>
      </c>
      <c r="H1617" s="31" t="str">
        <f t="shared" si="13"/>
        <v> </v>
      </c>
    </row>
    <row r="1618" spans="7:8">
      <c r="G1618" s="31" t="str">
        <f t="shared" si="12"/>
        <v> </v>
      </c>
      <c r="H1618" s="31" t="str">
        <f t="shared" si="13"/>
        <v> </v>
      </c>
    </row>
    <row r="1619" spans="7:8">
      <c r="G1619" s="31" t="str">
        <f t="shared" si="12"/>
        <v> </v>
      </c>
      <c r="H1619" s="31" t="str">
        <f t="shared" si="13"/>
        <v> </v>
      </c>
    </row>
    <row r="1620" spans="7:8">
      <c r="G1620" s="31" t="str">
        <f t="shared" si="12"/>
        <v> </v>
      </c>
      <c r="H1620" s="31" t="str">
        <f t="shared" si="13"/>
        <v> </v>
      </c>
    </row>
    <row r="1621" spans="7:8">
      <c r="G1621" s="31" t="str">
        <f t="shared" si="12"/>
        <v> </v>
      </c>
      <c r="H1621" s="31" t="str">
        <f t="shared" si="13"/>
        <v> </v>
      </c>
    </row>
    <row r="1622" spans="7:8">
      <c r="G1622" s="31" t="str">
        <f t="shared" si="12"/>
        <v> </v>
      </c>
      <c r="H1622" s="31" t="str">
        <f t="shared" si="13"/>
        <v> </v>
      </c>
    </row>
    <row r="1623" spans="7:8">
      <c r="G1623" s="31" t="str">
        <f t="shared" si="12"/>
        <v> </v>
      </c>
      <c r="H1623" s="31" t="str">
        <f t="shared" si="13"/>
        <v> </v>
      </c>
    </row>
    <row r="1624" spans="7:8">
      <c r="G1624" s="31" t="str">
        <f t="shared" si="12"/>
        <v> </v>
      </c>
      <c r="H1624" s="31" t="str">
        <f t="shared" si="13"/>
        <v> </v>
      </c>
    </row>
    <row r="1625" spans="7:8">
      <c r="G1625" s="31" t="str">
        <f t="shared" si="12"/>
        <v> </v>
      </c>
      <c r="H1625" s="31" t="str">
        <f t="shared" si="13"/>
        <v> </v>
      </c>
    </row>
    <row r="1626" spans="7:8">
      <c r="G1626" s="31" t="str">
        <f t="shared" si="12"/>
        <v> </v>
      </c>
      <c r="H1626" s="31" t="str">
        <f t="shared" si="13"/>
        <v> </v>
      </c>
    </row>
    <row r="1627" spans="7:8">
      <c r="G1627" s="31" t="str">
        <f t="shared" si="12"/>
        <v> </v>
      </c>
      <c r="H1627" s="31" t="str">
        <f t="shared" si="13"/>
        <v> </v>
      </c>
    </row>
    <row r="1628" spans="7:8">
      <c r="G1628" s="31" t="str">
        <f t="shared" si="12"/>
        <v> </v>
      </c>
      <c r="H1628" s="31" t="str">
        <f t="shared" si="13"/>
        <v> </v>
      </c>
    </row>
    <row r="1629" spans="7:8">
      <c r="G1629" s="31" t="str">
        <f t="shared" si="12"/>
        <v> </v>
      </c>
      <c r="H1629" s="31" t="str">
        <f t="shared" si="13"/>
        <v> </v>
      </c>
    </row>
    <row r="1630" spans="7:8">
      <c r="G1630" s="31" t="str">
        <f t="shared" si="12"/>
        <v> </v>
      </c>
      <c r="H1630" s="31" t="str">
        <f t="shared" si="13"/>
        <v> </v>
      </c>
    </row>
    <row r="1631" spans="7:8">
      <c r="G1631" s="31" t="str">
        <f t="shared" si="12"/>
        <v> </v>
      </c>
      <c r="H1631" s="31" t="str">
        <f t="shared" si="13"/>
        <v> </v>
      </c>
    </row>
    <row r="1632" spans="7:8">
      <c r="G1632" s="31" t="str">
        <f t="shared" si="12"/>
        <v> </v>
      </c>
      <c r="H1632" s="31" t="str">
        <f t="shared" si="13"/>
        <v> </v>
      </c>
    </row>
    <row r="1633" spans="7:8">
      <c r="G1633" s="31" t="str">
        <f t="shared" si="12"/>
        <v> </v>
      </c>
      <c r="H1633" s="31" t="str">
        <f t="shared" si="13"/>
        <v> </v>
      </c>
    </row>
    <row r="1634" spans="7:8">
      <c r="G1634" s="31" t="str">
        <f t="shared" si="12"/>
        <v> </v>
      </c>
      <c r="H1634" s="31" t="str">
        <f t="shared" si="13"/>
        <v> </v>
      </c>
    </row>
    <row r="1635" spans="7:8">
      <c r="G1635" s="31" t="str">
        <f t="shared" si="12"/>
        <v> </v>
      </c>
      <c r="H1635" s="31" t="str">
        <f t="shared" si="13"/>
        <v> </v>
      </c>
    </row>
    <row r="1636" spans="7:8">
      <c r="G1636" s="31" t="str">
        <f t="shared" si="12"/>
        <v> </v>
      </c>
      <c r="H1636" s="31" t="str">
        <f t="shared" si="13"/>
        <v> </v>
      </c>
    </row>
    <row r="1637" spans="7:8">
      <c r="G1637" s="31" t="str">
        <f t="shared" si="12"/>
        <v> </v>
      </c>
      <c r="H1637" s="31" t="str">
        <f t="shared" si="13"/>
        <v> </v>
      </c>
    </row>
    <row r="1638" spans="7:8">
      <c r="G1638" s="31" t="str">
        <f t="shared" si="12"/>
        <v> </v>
      </c>
      <c r="H1638" s="31" t="str">
        <f t="shared" si="13"/>
        <v> </v>
      </c>
    </row>
    <row r="1639" spans="7:8">
      <c r="G1639" s="31" t="str">
        <f t="shared" si="12"/>
        <v> </v>
      </c>
      <c r="H1639" s="31" t="str">
        <f t="shared" si="13"/>
        <v> </v>
      </c>
    </row>
    <row r="1640" spans="7:8">
      <c r="G1640" s="31" t="str">
        <f t="shared" si="12"/>
        <v> </v>
      </c>
      <c r="H1640" s="31" t="str">
        <f t="shared" si="13"/>
        <v> </v>
      </c>
    </row>
    <row r="1641" spans="7:8">
      <c r="G1641" s="31" t="str">
        <f t="shared" si="12"/>
        <v> </v>
      </c>
      <c r="H1641" s="31" t="str">
        <f t="shared" si="13"/>
        <v> </v>
      </c>
    </row>
    <row r="1642" spans="7:8">
      <c r="G1642" s="31" t="str">
        <f t="shared" si="12"/>
        <v> </v>
      </c>
      <c r="H1642" s="31" t="str">
        <f t="shared" si="13"/>
        <v> </v>
      </c>
    </row>
    <row r="1643" spans="7:8">
      <c r="G1643" s="31" t="str">
        <f t="shared" si="12"/>
        <v> </v>
      </c>
      <c r="H1643" s="31" t="str">
        <f t="shared" si="13"/>
        <v> </v>
      </c>
    </row>
    <row r="1644" spans="7:8">
      <c r="G1644" s="31" t="str">
        <f t="shared" si="12"/>
        <v> </v>
      </c>
      <c r="H1644" s="31" t="str">
        <f t="shared" si="13"/>
        <v> </v>
      </c>
    </row>
    <row r="1645" spans="7:8">
      <c r="G1645" s="31" t="str">
        <f t="shared" si="12"/>
        <v> </v>
      </c>
      <c r="H1645" s="31" t="str">
        <f t="shared" si="13"/>
        <v> </v>
      </c>
    </row>
    <row r="1646" spans="7:8">
      <c r="G1646" s="31" t="str">
        <f t="shared" si="12"/>
        <v> </v>
      </c>
      <c r="H1646" s="31" t="str">
        <f t="shared" si="13"/>
        <v> </v>
      </c>
    </row>
    <row r="1647" spans="7:8">
      <c r="G1647" s="31" t="str">
        <f t="shared" si="12"/>
        <v> </v>
      </c>
      <c r="H1647" s="31" t="str">
        <f t="shared" si="13"/>
        <v> </v>
      </c>
    </row>
    <row r="1648" spans="7:8">
      <c r="G1648" s="31" t="str">
        <f t="shared" si="12"/>
        <v> </v>
      </c>
      <c r="H1648" s="31" t="str">
        <f t="shared" si="13"/>
        <v> </v>
      </c>
    </row>
    <row r="1649" spans="7:8">
      <c r="G1649" s="31" t="str">
        <f t="shared" si="12"/>
        <v> </v>
      </c>
      <c r="H1649" s="31" t="str">
        <f t="shared" si="13"/>
        <v> </v>
      </c>
    </row>
    <row r="1650" spans="7:8">
      <c r="G1650" s="31" t="str">
        <f t="shared" si="12"/>
        <v> </v>
      </c>
      <c r="H1650" s="31" t="str">
        <f t="shared" si="13"/>
        <v> </v>
      </c>
    </row>
    <row r="1651" spans="7:8">
      <c r="G1651" s="31" t="str">
        <f t="shared" si="12"/>
        <v> </v>
      </c>
      <c r="H1651" s="31" t="str">
        <f t="shared" si="13"/>
        <v> </v>
      </c>
    </row>
    <row r="1652" spans="7:8">
      <c r="G1652" s="31" t="str">
        <f t="shared" si="12"/>
        <v> </v>
      </c>
      <c r="H1652" s="31" t="str">
        <f t="shared" si="13"/>
        <v> </v>
      </c>
    </row>
    <row r="1653" spans="7:8">
      <c r="G1653" s="31" t="str">
        <f t="shared" si="12"/>
        <v> </v>
      </c>
      <c r="H1653" s="31" t="str">
        <f t="shared" si="13"/>
        <v> </v>
      </c>
    </row>
    <row r="1654" spans="7:8">
      <c r="G1654" s="31" t="str">
        <f t="shared" si="12"/>
        <v> </v>
      </c>
      <c r="H1654" s="31" t="str">
        <f t="shared" si="13"/>
        <v> </v>
      </c>
    </row>
    <row r="1655" spans="7:8">
      <c r="G1655" s="31" t="str">
        <f t="shared" si="12"/>
        <v> </v>
      </c>
      <c r="H1655" s="31" t="str">
        <f t="shared" si="13"/>
        <v> </v>
      </c>
    </row>
    <row r="1656" spans="7:8">
      <c r="G1656" s="31" t="str">
        <f t="shared" si="12"/>
        <v> </v>
      </c>
      <c r="H1656" s="31" t="str">
        <f t="shared" si="13"/>
        <v> </v>
      </c>
    </row>
    <row r="1657" spans="7:8">
      <c r="G1657" s="31" t="str">
        <f t="shared" si="12"/>
        <v> </v>
      </c>
      <c r="H1657" s="31" t="str">
        <f t="shared" si="13"/>
        <v> </v>
      </c>
    </row>
    <row r="1658" spans="7:8">
      <c r="G1658" s="31" t="str">
        <f t="shared" si="12"/>
        <v> </v>
      </c>
      <c r="H1658" s="31" t="str">
        <f t="shared" si="13"/>
        <v> </v>
      </c>
    </row>
    <row r="1659" spans="7:8">
      <c r="G1659" s="31" t="str">
        <f t="shared" si="12"/>
        <v> </v>
      </c>
      <c r="H1659" s="31" t="str">
        <f t="shared" si="13"/>
        <v> </v>
      </c>
    </row>
    <row r="1660" spans="7:8">
      <c r="G1660" s="31" t="str">
        <f t="shared" si="12"/>
        <v> </v>
      </c>
      <c r="H1660" s="31" t="str">
        <f t="shared" si="13"/>
        <v> </v>
      </c>
    </row>
    <row r="1661" spans="7:8">
      <c r="G1661" s="31" t="str">
        <f t="shared" si="12"/>
        <v> </v>
      </c>
      <c r="H1661" s="31" t="str">
        <f t="shared" si="13"/>
        <v> </v>
      </c>
    </row>
    <row r="1662" spans="7:8">
      <c r="G1662" s="31" t="str">
        <f t="shared" si="12"/>
        <v> </v>
      </c>
      <c r="H1662" s="31" t="str">
        <f t="shared" si="13"/>
        <v> </v>
      </c>
    </row>
    <row r="1663" spans="7:8">
      <c r="G1663" s="31" t="str">
        <f t="shared" si="12"/>
        <v> </v>
      </c>
      <c r="H1663" s="31" t="str">
        <f t="shared" si="13"/>
        <v> </v>
      </c>
    </row>
    <row r="1664" spans="7:8">
      <c r="G1664" s="31" t="str">
        <f t="shared" si="12"/>
        <v> </v>
      </c>
      <c r="H1664" s="31" t="str">
        <f t="shared" si="13"/>
        <v> </v>
      </c>
    </row>
    <row r="1665" spans="7:8">
      <c r="G1665" s="31" t="str">
        <f t="shared" si="12"/>
        <v> </v>
      </c>
      <c r="H1665" s="31" t="str">
        <f t="shared" si="13"/>
        <v> </v>
      </c>
    </row>
    <row r="1666" spans="7:8">
      <c r="G1666" s="31" t="str">
        <f t="shared" si="12"/>
        <v> </v>
      </c>
      <c r="H1666" s="31" t="str">
        <f t="shared" si="13"/>
        <v> </v>
      </c>
    </row>
    <row r="1667" spans="7:8">
      <c r="G1667" s="31" t="str">
        <f t="shared" si="12"/>
        <v> </v>
      </c>
      <c r="H1667" s="31" t="str">
        <f t="shared" si="13"/>
        <v> </v>
      </c>
    </row>
    <row r="1668" spans="7:8">
      <c r="G1668" s="31" t="str">
        <f t="shared" si="12"/>
        <v> </v>
      </c>
      <c r="H1668" s="31" t="str">
        <f t="shared" si="13"/>
        <v> </v>
      </c>
    </row>
    <row r="1669" spans="7:8">
      <c r="G1669" s="31" t="str">
        <f t="shared" si="12"/>
        <v> </v>
      </c>
      <c r="H1669" s="31" t="str">
        <f t="shared" si="13"/>
        <v> </v>
      </c>
    </row>
    <row r="1670" spans="7:8">
      <c r="G1670" s="31" t="str">
        <f t="shared" si="12"/>
        <v> </v>
      </c>
      <c r="H1670" s="31" t="str">
        <f t="shared" si="13"/>
        <v> </v>
      </c>
    </row>
    <row r="1671" spans="7:8">
      <c r="G1671" s="31" t="str">
        <f t="shared" si="12"/>
        <v> </v>
      </c>
      <c r="H1671" s="31" t="str">
        <f t="shared" si="13"/>
        <v> </v>
      </c>
    </row>
    <row r="1672" spans="7:8">
      <c r="G1672" s="31" t="str">
        <f t="shared" si="12"/>
        <v> </v>
      </c>
      <c r="H1672" s="31" t="str">
        <f t="shared" si="13"/>
        <v> </v>
      </c>
    </row>
    <row r="1673" spans="7:8">
      <c r="G1673" s="31" t="str">
        <f t="shared" si="12"/>
        <v> </v>
      </c>
      <c r="H1673" s="31" t="str">
        <f t="shared" si="13"/>
        <v> </v>
      </c>
    </row>
    <row r="1674" spans="7:8">
      <c r="G1674" s="31" t="str">
        <f t="shared" si="12"/>
        <v> </v>
      </c>
      <c r="H1674" s="31" t="str">
        <f t="shared" si="13"/>
        <v> </v>
      </c>
    </row>
    <row r="1675" spans="7:8">
      <c r="G1675" s="31" t="str">
        <f t="shared" si="12"/>
        <v> </v>
      </c>
      <c r="H1675" s="31" t="str">
        <f t="shared" si="13"/>
        <v> </v>
      </c>
    </row>
    <row r="1676" spans="7:8">
      <c r="G1676" s="31" t="str">
        <f t="shared" si="12"/>
        <v> </v>
      </c>
      <c r="H1676" s="31" t="str">
        <f t="shared" si="13"/>
        <v> </v>
      </c>
    </row>
    <row r="1677" spans="7:8">
      <c r="G1677" s="31" t="str">
        <f t="shared" si="12"/>
        <v> </v>
      </c>
      <c r="H1677" s="31" t="str">
        <f t="shared" si="13"/>
        <v> </v>
      </c>
    </row>
    <row r="1678" spans="7:8">
      <c r="G1678" s="31" t="str">
        <f t="shared" si="12"/>
        <v> </v>
      </c>
      <c r="H1678" s="31" t="str">
        <f t="shared" si="13"/>
        <v> </v>
      </c>
    </row>
    <row r="1679" spans="7:8">
      <c r="G1679" s="31" t="str">
        <f t="shared" si="12"/>
        <v> </v>
      </c>
      <c r="H1679" s="31" t="str">
        <f t="shared" si="13"/>
        <v> </v>
      </c>
    </row>
    <row r="1680" spans="7:8">
      <c r="G1680" s="31" t="str">
        <f t="shared" si="12"/>
        <v> </v>
      </c>
      <c r="H1680" s="31" t="str">
        <f t="shared" si="13"/>
        <v> </v>
      </c>
    </row>
    <row r="1681" spans="7:8">
      <c r="G1681" s="31" t="str">
        <f t="shared" si="12"/>
        <v> </v>
      </c>
      <c r="H1681" s="31" t="str">
        <f t="shared" si="13"/>
        <v> </v>
      </c>
    </row>
    <row r="1682" spans="7:8">
      <c r="G1682" s="31" t="str">
        <f t="shared" si="12"/>
        <v> </v>
      </c>
      <c r="H1682" s="31" t="str">
        <f t="shared" si="13"/>
        <v> </v>
      </c>
    </row>
    <row r="1683" spans="7:8">
      <c r="G1683" s="31" t="str">
        <f t="shared" si="12"/>
        <v> </v>
      </c>
      <c r="H1683" s="31" t="str">
        <f t="shared" si="13"/>
        <v> </v>
      </c>
    </row>
    <row r="1684" spans="7:8">
      <c r="G1684" s="31" t="str">
        <f t="shared" si="12"/>
        <v> </v>
      </c>
      <c r="H1684" s="31" t="str">
        <f t="shared" si="13"/>
        <v> </v>
      </c>
    </row>
    <row r="1685" spans="7:8">
      <c r="G1685" s="31" t="str">
        <f t="shared" si="12"/>
        <v> </v>
      </c>
      <c r="H1685" s="31" t="str">
        <f t="shared" si="13"/>
        <v> </v>
      </c>
    </row>
    <row r="1686" spans="7:8">
      <c r="G1686" s="31" t="str">
        <f t="shared" si="12"/>
        <v> </v>
      </c>
      <c r="H1686" s="31" t="str">
        <f t="shared" si="13"/>
        <v> </v>
      </c>
    </row>
    <row r="1687" spans="7:8">
      <c r="G1687" s="31" t="str">
        <f t="shared" si="12"/>
        <v> </v>
      </c>
      <c r="H1687" s="31" t="str">
        <f t="shared" si="13"/>
        <v> </v>
      </c>
    </row>
    <row r="1688" spans="7:8">
      <c r="G1688" s="31" t="str">
        <f t="shared" si="12"/>
        <v> </v>
      </c>
      <c r="H1688" s="31" t="str">
        <f t="shared" si="13"/>
        <v> </v>
      </c>
    </row>
    <row r="1689" spans="7:8">
      <c r="G1689" s="31" t="str">
        <f t="shared" si="12"/>
        <v> </v>
      </c>
      <c r="H1689" s="31" t="str">
        <f t="shared" si="13"/>
        <v> </v>
      </c>
    </row>
    <row r="1690" spans="7:8">
      <c r="G1690" s="31" t="str">
        <f t="shared" si="12"/>
        <v> </v>
      </c>
      <c r="H1690" s="31" t="str">
        <f t="shared" si="13"/>
        <v> </v>
      </c>
    </row>
    <row r="1691" spans="7:8">
      <c r="G1691" s="31" t="str">
        <f t="shared" si="12"/>
        <v> </v>
      </c>
      <c r="H1691" s="31" t="str">
        <f t="shared" si="13"/>
        <v> </v>
      </c>
    </row>
    <row r="1692" spans="7:8">
      <c r="G1692" s="31" t="str">
        <f t="shared" si="12"/>
        <v> </v>
      </c>
      <c r="H1692" s="31" t="str">
        <f t="shared" si="13"/>
        <v> </v>
      </c>
    </row>
    <row r="1693" spans="7:8">
      <c r="G1693" s="31" t="str">
        <f t="shared" si="12"/>
        <v> </v>
      </c>
      <c r="H1693" s="31" t="str">
        <f t="shared" si="13"/>
        <v> </v>
      </c>
    </row>
    <row r="1694" spans="7:8">
      <c r="G1694" s="31" t="str">
        <f t="shared" si="12"/>
        <v> </v>
      </c>
      <c r="H1694" s="31" t="str">
        <f t="shared" si="13"/>
        <v> </v>
      </c>
    </row>
    <row r="1695" spans="7:8">
      <c r="G1695" s="31" t="str">
        <f t="shared" si="12"/>
        <v> </v>
      </c>
      <c r="H1695" s="31" t="str">
        <f t="shared" si="13"/>
        <v> </v>
      </c>
    </row>
    <row r="1696" spans="7:8">
      <c r="G1696" s="31" t="str">
        <f t="shared" si="12"/>
        <v> </v>
      </c>
      <c r="H1696" s="31" t="str">
        <f t="shared" si="13"/>
        <v> </v>
      </c>
    </row>
    <row r="1697" spans="7:8">
      <c r="G1697" s="31" t="str">
        <f t="shared" si="12"/>
        <v> </v>
      </c>
      <c r="H1697" s="31" t="str">
        <f t="shared" si="13"/>
        <v> </v>
      </c>
    </row>
    <row r="1698" spans="7:8">
      <c r="G1698" s="31" t="str">
        <f t="shared" si="12"/>
        <v> </v>
      </c>
      <c r="H1698" s="31" t="str">
        <f t="shared" si="13"/>
        <v> </v>
      </c>
    </row>
    <row r="1699" spans="7:8">
      <c r="G1699" s="31" t="str">
        <f t="shared" si="12"/>
        <v> </v>
      </c>
      <c r="H1699" s="31" t="str">
        <f t="shared" si="13"/>
        <v> </v>
      </c>
    </row>
    <row r="1700" spans="7:8">
      <c r="G1700" s="31" t="str">
        <f t="shared" si="12"/>
        <v> </v>
      </c>
      <c r="H1700" s="31" t="str">
        <f t="shared" si="13"/>
        <v> </v>
      </c>
    </row>
    <row r="1701" spans="7:8">
      <c r="G1701" s="31" t="str">
        <f t="shared" si="12"/>
        <v> </v>
      </c>
      <c r="H1701" s="31" t="str">
        <f t="shared" si="13"/>
        <v> </v>
      </c>
    </row>
    <row r="1702" spans="7:8">
      <c r="G1702" s="31" t="str">
        <f t="shared" si="12"/>
        <v> </v>
      </c>
      <c r="H1702" s="31" t="str">
        <f t="shared" si="13"/>
        <v> </v>
      </c>
    </row>
    <row r="1703" spans="7:8">
      <c r="G1703" s="31" t="str">
        <f t="shared" si="12"/>
        <v> </v>
      </c>
      <c r="H1703" s="31" t="str">
        <f t="shared" si="13"/>
        <v> </v>
      </c>
    </row>
    <row r="1704" spans="7:8">
      <c r="G1704" s="31" t="str">
        <f t="shared" si="12"/>
        <v> </v>
      </c>
      <c r="H1704" s="31" t="str">
        <f t="shared" si="13"/>
        <v> </v>
      </c>
    </row>
    <row r="1705" spans="7:8">
      <c r="G1705" s="31" t="str">
        <f t="shared" si="12"/>
        <v> </v>
      </c>
      <c r="H1705" s="31" t="str">
        <f t="shared" si="13"/>
        <v> </v>
      </c>
    </row>
    <row r="1706" spans="7:8">
      <c r="G1706" s="31" t="str">
        <f t="shared" si="12"/>
        <v> </v>
      </c>
      <c r="H1706" s="31" t="str">
        <f t="shared" si="13"/>
        <v> </v>
      </c>
    </row>
    <row r="1707" spans="7:8">
      <c r="G1707" s="31" t="str">
        <f t="shared" si="12"/>
        <v> </v>
      </c>
      <c r="H1707" s="31" t="str">
        <f t="shared" si="13"/>
        <v> </v>
      </c>
    </row>
    <row r="1708" spans="7:8">
      <c r="G1708" s="31" t="str">
        <f t="shared" si="12"/>
        <v> </v>
      </c>
      <c r="H1708" s="31" t="str">
        <f t="shared" si="13"/>
        <v> </v>
      </c>
    </row>
    <row r="1709" spans="7:8">
      <c r="G1709" s="31" t="str">
        <f t="shared" si="12"/>
        <v> </v>
      </c>
      <c r="H1709" s="31" t="str">
        <f t="shared" si="13"/>
        <v> </v>
      </c>
    </row>
    <row r="1710" spans="7:8">
      <c r="G1710" s="31" t="str">
        <f t="shared" si="12"/>
        <v> </v>
      </c>
      <c r="H1710" s="31" t="str">
        <f t="shared" si="13"/>
        <v> </v>
      </c>
    </row>
    <row r="1711" spans="7:8">
      <c r="G1711" s="31" t="str">
        <f t="shared" si="12"/>
        <v> </v>
      </c>
      <c r="H1711" s="31" t="str">
        <f t="shared" si="13"/>
        <v> </v>
      </c>
    </row>
    <row r="1712" spans="7:8">
      <c r="G1712" s="31" t="str">
        <f t="shared" si="12"/>
        <v> </v>
      </c>
      <c r="H1712" s="31" t="str">
        <f t="shared" si="13"/>
        <v> </v>
      </c>
    </row>
    <row r="1713" spans="7:8">
      <c r="G1713" s="31" t="str">
        <f t="shared" si="12"/>
        <v> </v>
      </c>
      <c r="H1713" s="31" t="str">
        <f t="shared" si="13"/>
        <v> </v>
      </c>
    </row>
    <row r="1714" spans="7:8">
      <c r="G1714" s="31" t="str">
        <f t="shared" si="12"/>
        <v> </v>
      </c>
      <c r="H1714" s="31" t="str">
        <f t="shared" si="13"/>
        <v> </v>
      </c>
    </row>
    <row r="1715" spans="7:8">
      <c r="G1715" s="31" t="str">
        <f t="shared" si="12"/>
        <v> </v>
      </c>
      <c r="H1715" s="31" t="str">
        <f t="shared" si="13"/>
        <v> </v>
      </c>
    </row>
    <row r="1716" spans="7:8">
      <c r="G1716" s="31" t="str">
        <f t="shared" si="12"/>
        <v> </v>
      </c>
      <c r="H1716" s="31" t="str">
        <f t="shared" si="13"/>
        <v> </v>
      </c>
    </row>
    <row r="1717" spans="7:8">
      <c r="G1717" s="31" t="str">
        <f t="shared" si="12"/>
        <v> </v>
      </c>
      <c r="H1717" s="31" t="str">
        <f t="shared" si="13"/>
        <v> </v>
      </c>
    </row>
    <row r="1718" spans="7:8">
      <c r="G1718" s="31" t="str">
        <f t="shared" si="12"/>
        <v> </v>
      </c>
      <c r="H1718" s="31" t="str">
        <f t="shared" si="13"/>
        <v> </v>
      </c>
    </row>
    <row r="1719" spans="7:8">
      <c r="G1719" s="31" t="str">
        <f t="shared" si="12"/>
        <v> </v>
      </c>
      <c r="H1719" s="31" t="str">
        <f t="shared" si="13"/>
        <v> </v>
      </c>
    </row>
    <row r="1720" spans="7:8">
      <c r="G1720" s="31" t="str">
        <f t="shared" si="12"/>
        <v> </v>
      </c>
      <c r="H1720" s="31" t="str">
        <f t="shared" si="13"/>
        <v> </v>
      </c>
    </row>
    <row r="1721" spans="7:8">
      <c r="G1721" s="31" t="str">
        <f t="shared" si="12"/>
        <v> </v>
      </c>
      <c r="H1721" s="31" t="str">
        <f t="shared" si="13"/>
        <v> </v>
      </c>
    </row>
    <row r="1722" spans="7:8">
      <c r="G1722" s="31" t="str">
        <f t="shared" si="12"/>
        <v> </v>
      </c>
      <c r="H1722" s="31" t="str">
        <f t="shared" si="13"/>
        <v> </v>
      </c>
    </row>
    <row r="1723" spans="7:8">
      <c r="G1723" s="31" t="str">
        <f t="shared" si="12"/>
        <v> </v>
      </c>
      <c r="H1723" s="31" t="str">
        <f t="shared" si="13"/>
        <v> </v>
      </c>
    </row>
    <row r="1724" spans="7:8">
      <c r="G1724" s="31" t="str">
        <f t="shared" si="12"/>
        <v> </v>
      </c>
      <c r="H1724" s="31" t="str">
        <f t="shared" si="13"/>
        <v> </v>
      </c>
    </row>
    <row r="1725" spans="7:8">
      <c r="G1725" s="31" t="str">
        <f t="shared" si="12"/>
        <v> </v>
      </c>
      <c r="H1725" s="31" t="str">
        <f t="shared" si="13"/>
        <v> </v>
      </c>
    </row>
    <row r="1726" spans="7:8">
      <c r="G1726" s="31" t="str">
        <f t="shared" si="12"/>
        <v> </v>
      </c>
      <c r="H1726" s="31" t="str">
        <f t="shared" si="13"/>
        <v> </v>
      </c>
    </row>
    <row r="1727" spans="7:8">
      <c r="G1727" s="31" t="str">
        <f t="shared" si="12"/>
        <v> </v>
      </c>
      <c r="H1727" s="31" t="str">
        <f t="shared" si="13"/>
        <v> </v>
      </c>
    </row>
    <row r="1728" spans="7:8">
      <c r="G1728" s="31" t="str">
        <f t="shared" si="12"/>
        <v> </v>
      </c>
      <c r="H1728" s="31" t="str">
        <f t="shared" si="13"/>
        <v> </v>
      </c>
    </row>
    <row r="1729" spans="7:8">
      <c r="G1729" s="31" t="str">
        <f t="shared" si="12"/>
        <v> </v>
      </c>
      <c r="H1729" s="31" t="str">
        <f t="shared" si="13"/>
        <v> </v>
      </c>
    </row>
    <row r="1730" spans="7:8">
      <c r="G1730" s="31" t="str">
        <f t="shared" si="12"/>
        <v> </v>
      </c>
      <c r="H1730" s="31" t="str">
        <f t="shared" si="13"/>
        <v> </v>
      </c>
    </row>
    <row r="1731" spans="7:8">
      <c r="G1731" s="31" t="str">
        <f t="shared" si="12"/>
        <v> </v>
      </c>
      <c r="H1731" s="31" t="str">
        <f t="shared" si="13"/>
        <v> </v>
      </c>
    </row>
    <row r="1732" spans="7:8">
      <c r="G1732" s="31" t="str">
        <f t="shared" si="12"/>
        <v> </v>
      </c>
      <c r="H1732" s="31" t="str">
        <f t="shared" si="13"/>
        <v> </v>
      </c>
    </row>
    <row r="1733" spans="7:8">
      <c r="G1733" s="31" t="str">
        <f t="shared" si="12"/>
        <v> </v>
      </c>
      <c r="H1733" s="31" t="str">
        <f t="shared" si="13"/>
        <v> </v>
      </c>
    </row>
    <row r="1734" spans="7:8">
      <c r="G1734" s="31" t="str">
        <f t="shared" si="12"/>
        <v> </v>
      </c>
      <c r="H1734" s="31" t="str">
        <f t="shared" si="13"/>
        <v> </v>
      </c>
    </row>
    <row r="1735" spans="7:8">
      <c r="G1735" s="31" t="str">
        <f t="shared" si="12"/>
        <v> </v>
      </c>
      <c r="H1735" s="31" t="str">
        <f t="shared" si="13"/>
        <v> </v>
      </c>
    </row>
    <row r="1736" spans="7:8">
      <c r="G1736" s="31" t="str">
        <f t="shared" si="12"/>
        <v> </v>
      </c>
      <c r="H1736" s="31" t="str">
        <f t="shared" si="13"/>
        <v> </v>
      </c>
    </row>
    <row r="1737" spans="7:8">
      <c r="G1737" s="31" t="str">
        <f t="shared" si="12"/>
        <v> </v>
      </c>
      <c r="H1737" s="31" t="str">
        <f t="shared" si="13"/>
        <v> </v>
      </c>
    </row>
    <row r="1738" spans="7:8">
      <c r="G1738" s="31" t="str">
        <f t="shared" si="12"/>
        <v> </v>
      </c>
      <c r="H1738" s="31" t="str">
        <f t="shared" si="13"/>
        <v> </v>
      </c>
    </row>
    <row r="1739" spans="7:8">
      <c r="G1739" s="31" t="str">
        <f t="shared" si="12"/>
        <v> </v>
      </c>
      <c r="H1739" s="31" t="str">
        <f t="shared" si="13"/>
        <v> </v>
      </c>
    </row>
    <row r="1740" spans="7:8">
      <c r="G1740" s="31" t="str">
        <f t="shared" si="12"/>
        <v> </v>
      </c>
      <c r="H1740" s="31" t="str">
        <f t="shared" si="13"/>
        <v> </v>
      </c>
    </row>
    <row r="1741" spans="7:8">
      <c r="G1741" s="31" t="str">
        <f t="shared" si="12"/>
        <v> </v>
      </c>
      <c r="H1741" s="31" t="str">
        <f t="shared" si="13"/>
        <v> </v>
      </c>
    </row>
    <row r="1742" spans="7:8">
      <c r="G1742" s="31" t="str">
        <f t="shared" si="12"/>
        <v> </v>
      </c>
      <c r="H1742" s="31" t="str">
        <f t="shared" si="13"/>
        <v> </v>
      </c>
    </row>
    <row r="1743" spans="7:8">
      <c r="G1743" s="31" t="str">
        <f t="shared" si="12"/>
        <v> </v>
      </c>
      <c r="H1743" s="31" t="str">
        <f t="shared" si="13"/>
        <v> </v>
      </c>
    </row>
    <row r="1744" spans="7:8">
      <c r="G1744" s="31" t="str">
        <f t="shared" si="12"/>
        <v> </v>
      </c>
      <c r="H1744" s="31" t="str">
        <f t="shared" si="13"/>
        <v> </v>
      </c>
    </row>
    <row r="1745" spans="7:8">
      <c r="G1745" s="31" t="str">
        <f t="shared" si="12"/>
        <v> </v>
      </c>
      <c r="H1745" s="31" t="str">
        <f t="shared" si="13"/>
        <v> </v>
      </c>
    </row>
    <row r="1746" spans="7:8">
      <c r="G1746" s="31" t="str">
        <f t="shared" si="12"/>
        <v> </v>
      </c>
      <c r="H1746" s="31" t="str">
        <f t="shared" si="13"/>
        <v> </v>
      </c>
    </row>
    <row r="1747" spans="7:8">
      <c r="G1747" s="31" t="str">
        <f t="shared" si="12"/>
        <v> </v>
      </c>
      <c r="H1747" s="31" t="str">
        <f t="shared" si="13"/>
        <v> </v>
      </c>
    </row>
    <row r="1748" spans="7:8">
      <c r="G1748" s="31" t="str">
        <f t="shared" si="12"/>
        <v> </v>
      </c>
      <c r="H1748" s="31" t="str">
        <f t="shared" si="13"/>
        <v> </v>
      </c>
    </row>
    <row r="1749" spans="7:8">
      <c r="G1749" s="31" t="str">
        <f t="shared" si="12"/>
        <v> </v>
      </c>
      <c r="H1749" s="31" t="str">
        <f t="shared" si="13"/>
        <v> </v>
      </c>
    </row>
    <row r="1750" spans="7:8">
      <c r="G1750" s="31" t="str">
        <f t="shared" si="12"/>
        <v> </v>
      </c>
      <c r="H1750" s="31" t="str">
        <f t="shared" si="13"/>
        <v> </v>
      </c>
    </row>
    <row r="1751" spans="7:8">
      <c r="G1751" s="31" t="str">
        <f t="shared" si="12"/>
        <v> </v>
      </c>
      <c r="H1751" s="31" t="str">
        <f t="shared" si="13"/>
        <v> </v>
      </c>
    </row>
    <row r="1752" spans="7:8">
      <c r="G1752" s="31" t="str">
        <f t="shared" si="12"/>
        <v> </v>
      </c>
      <c r="H1752" s="31" t="str">
        <f t="shared" si="13"/>
        <v> </v>
      </c>
    </row>
    <row r="1753" spans="7:8">
      <c r="G1753" s="31" t="str">
        <f t="shared" si="12"/>
        <v> </v>
      </c>
      <c r="H1753" s="31" t="str">
        <f t="shared" si="13"/>
        <v> </v>
      </c>
    </row>
    <row r="1754" spans="7:8">
      <c r="G1754" s="31" t="str">
        <f t="shared" si="12"/>
        <v> </v>
      </c>
      <c r="H1754" s="31" t="str">
        <f t="shared" si="13"/>
        <v> </v>
      </c>
    </row>
    <row r="1755" spans="7:8">
      <c r="G1755" s="31" t="str">
        <f t="shared" si="12"/>
        <v> </v>
      </c>
      <c r="H1755" s="31" t="str">
        <f t="shared" si="13"/>
        <v> </v>
      </c>
    </row>
    <row r="1756" spans="7:8">
      <c r="G1756" s="31" t="str">
        <f t="shared" si="12"/>
        <v> </v>
      </c>
      <c r="H1756" s="31" t="str">
        <f t="shared" si="13"/>
        <v> </v>
      </c>
    </row>
    <row r="1757" spans="7:8">
      <c r="G1757" s="31" t="str">
        <f t="shared" si="12"/>
        <v> </v>
      </c>
      <c r="H1757" s="31" t="str">
        <f t="shared" si="13"/>
        <v> </v>
      </c>
    </row>
    <row r="1758" spans="7:8">
      <c r="G1758" s="31" t="str">
        <f t="shared" si="12"/>
        <v> </v>
      </c>
      <c r="H1758" s="31" t="str">
        <f t="shared" si="13"/>
        <v> </v>
      </c>
    </row>
    <row r="1759" spans="7:8">
      <c r="G1759" s="31" t="str">
        <f t="shared" si="12"/>
        <v> </v>
      </c>
      <c r="H1759" s="31" t="str">
        <f t="shared" si="13"/>
        <v> </v>
      </c>
    </row>
    <row r="1760" spans="7:8">
      <c r="G1760" s="31" t="str">
        <f t="shared" si="12"/>
        <v> </v>
      </c>
      <c r="H1760" s="31" t="str">
        <f t="shared" si="13"/>
        <v> </v>
      </c>
    </row>
    <row r="1761" spans="7:8">
      <c r="G1761" s="31" t="str">
        <f t="shared" si="12"/>
        <v> </v>
      </c>
      <c r="H1761" s="31" t="str">
        <f t="shared" si="13"/>
        <v> </v>
      </c>
    </row>
    <row r="1762" spans="7:8">
      <c r="G1762" s="31" t="str">
        <f t="shared" si="12"/>
        <v> </v>
      </c>
      <c r="H1762" s="31" t="str">
        <f t="shared" si="13"/>
        <v> </v>
      </c>
    </row>
    <row r="1763" spans="7:8">
      <c r="G1763" s="31" t="str">
        <f t="shared" si="12"/>
        <v> </v>
      </c>
      <c r="H1763" s="31" t="str">
        <f t="shared" si="13"/>
        <v> </v>
      </c>
    </row>
    <row r="1764" spans="7:8">
      <c r="G1764" s="31" t="str">
        <f t="shared" si="12"/>
        <v> </v>
      </c>
      <c r="H1764" s="31" t="str">
        <f t="shared" si="13"/>
        <v> </v>
      </c>
    </row>
    <row r="1765" spans="7:8">
      <c r="G1765" s="31" t="str">
        <f t="shared" si="12"/>
        <v> </v>
      </c>
      <c r="H1765" s="31" t="str">
        <f t="shared" si="13"/>
        <v> </v>
      </c>
    </row>
    <row r="1766" spans="7:8">
      <c r="G1766" s="31" t="str">
        <f t="shared" si="12"/>
        <v> </v>
      </c>
      <c r="H1766" s="31" t="str">
        <f t="shared" si="13"/>
        <v> </v>
      </c>
    </row>
    <row r="1767" spans="7:8">
      <c r="G1767" s="31" t="str">
        <f t="shared" si="12"/>
        <v> </v>
      </c>
      <c r="H1767" s="31" t="str">
        <f t="shared" si="13"/>
        <v> </v>
      </c>
    </row>
    <row r="1768" spans="7:8">
      <c r="G1768" s="31" t="str">
        <f t="shared" si="12"/>
        <v> </v>
      </c>
      <c r="H1768" s="31" t="str">
        <f t="shared" si="13"/>
        <v> </v>
      </c>
    </row>
    <row r="1769" spans="7:8">
      <c r="G1769" s="31" t="str">
        <f t="shared" si="12"/>
        <v> </v>
      </c>
      <c r="H1769" s="31" t="str">
        <f t="shared" si="13"/>
        <v> </v>
      </c>
    </row>
    <row r="1770" spans="7:8">
      <c r="G1770" s="31" t="str">
        <f t="shared" si="12"/>
        <v> </v>
      </c>
      <c r="H1770" s="31" t="str">
        <f t="shared" si="13"/>
        <v> </v>
      </c>
    </row>
    <row r="1771" spans="7:8">
      <c r="G1771" s="31" t="str">
        <f t="shared" si="12"/>
        <v> </v>
      </c>
      <c r="H1771" s="31" t="str">
        <f t="shared" si="13"/>
        <v> </v>
      </c>
    </row>
    <row r="1772" spans="7:8">
      <c r="G1772" s="31" t="str">
        <f t="shared" si="12"/>
        <v> </v>
      </c>
      <c r="H1772" s="31" t="str">
        <f t="shared" si="13"/>
        <v> </v>
      </c>
    </row>
    <row r="1773" spans="7:8">
      <c r="G1773" s="31" t="str">
        <f t="shared" si="12"/>
        <v> </v>
      </c>
      <c r="H1773" s="31" t="str">
        <f t="shared" si="13"/>
        <v> </v>
      </c>
    </row>
    <row r="1774" spans="7:8">
      <c r="G1774" s="31" t="str">
        <f t="shared" si="12"/>
        <v> </v>
      </c>
      <c r="H1774" s="31" t="str">
        <f t="shared" si="13"/>
        <v> </v>
      </c>
    </row>
    <row r="1775" spans="7:8">
      <c r="G1775" s="31" t="str">
        <f t="shared" si="12"/>
        <v> </v>
      </c>
      <c r="H1775" s="31" t="str">
        <f t="shared" si="13"/>
        <v> </v>
      </c>
    </row>
    <row r="1776" spans="7:8">
      <c r="G1776" s="31" t="str">
        <f t="shared" si="12"/>
        <v> </v>
      </c>
      <c r="H1776" s="31" t="str">
        <f t="shared" si="13"/>
        <v> </v>
      </c>
    </row>
    <row r="1777" spans="7:8">
      <c r="G1777" s="31" t="str">
        <f t="shared" si="12"/>
        <v> </v>
      </c>
      <c r="H1777" s="31" t="str">
        <f t="shared" si="13"/>
        <v> </v>
      </c>
    </row>
    <row r="1778" spans="7:8">
      <c r="G1778" s="31" t="str">
        <f t="shared" si="12"/>
        <v> </v>
      </c>
      <c r="H1778" s="31" t="str">
        <f t="shared" si="13"/>
        <v> </v>
      </c>
    </row>
    <row r="1779" spans="7:8">
      <c r="G1779" s="31" t="str">
        <f t="shared" si="12"/>
        <v> </v>
      </c>
      <c r="H1779" s="31" t="str">
        <f t="shared" si="13"/>
        <v> </v>
      </c>
    </row>
    <row r="1780" spans="7:8">
      <c r="G1780" s="31" t="str">
        <f t="shared" si="12"/>
        <v> </v>
      </c>
      <c r="H1780" s="31" t="str">
        <f t="shared" si="13"/>
        <v> </v>
      </c>
    </row>
    <row r="1781" spans="7:8">
      <c r="G1781" s="31" t="str">
        <f t="shared" si="12"/>
        <v> </v>
      </c>
      <c r="H1781" s="31" t="str">
        <f t="shared" si="13"/>
        <v> </v>
      </c>
    </row>
    <row r="1782" spans="7:8">
      <c r="G1782" s="31" t="str">
        <f t="shared" si="12"/>
        <v> </v>
      </c>
      <c r="H1782" s="31" t="str">
        <f t="shared" si="13"/>
        <v> </v>
      </c>
    </row>
    <row r="1783" spans="7:8">
      <c r="G1783" s="31" t="str">
        <f t="shared" si="12"/>
        <v> </v>
      </c>
      <c r="H1783" s="31" t="str">
        <f t="shared" si="13"/>
        <v> </v>
      </c>
    </row>
    <row r="1784" spans="7:8">
      <c r="G1784" s="31" t="str">
        <f t="shared" si="12"/>
        <v> </v>
      </c>
      <c r="H1784" s="31" t="str">
        <f t="shared" si="13"/>
        <v> </v>
      </c>
    </row>
    <row r="1785" spans="7:8">
      <c r="G1785" s="31" t="str">
        <f t="shared" si="12"/>
        <v> </v>
      </c>
      <c r="H1785" s="31" t="str">
        <f t="shared" si="13"/>
        <v> </v>
      </c>
    </row>
    <row r="1786" spans="7:8">
      <c r="G1786" s="31" t="str">
        <f t="shared" si="12"/>
        <v> </v>
      </c>
      <c r="H1786" s="31" t="str">
        <f t="shared" si="13"/>
        <v> </v>
      </c>
    </row>
    <row r="1787" spans="7:8">
      <c r="G1787" s="31" t="str">
        <f t="shared" ref="G1787:G2041" si="14">IFERROR(IF($D1787&gt;0,IF($D1787=$G$1,$F1787," ")," ")," ")</f>
        <v> </v>
      </c>
      <c r="H1787" s="31" t="str">
        <f t="shared" ref="H1787:H2041" si="15">IFERROR(IF($D1787&gt;0,IF($D1787=$H$1,$F1787," ")," ")," ")</f>
        <v> </v>
      </c>
    </row>
    <row r="1788" spans="7:8">
      <c r="G1788" s="31" t="str">
        <f t="shared" si="14"/>
        <v> </v>
      </c>
      <c r="H1788" s="31" t="str">
        <f t="shared" si="15"/>
        <v> </v>
      </c>
    </row>
    <row r="1789" spans="7:8">
      <c r="G1789" s="31" t="str">
        <f t="shared" si="14"/>
        <v> </v>
      </c>
      <c r="H1789" s="31" t="str">
        <f t="shared" si="15"/>
        <v> </v>
      </c>
    </row>
    <row r="1790" spans="7:8">
      <c r="G1790" s="31" t="str">
        <f t="shared" si="14"/>
        <v> </v>
      </c>
      <c r="H1790" s="31" t="str">
        <f t="shared" si="15"/>
        <v> </v>
      </c>
    </row>
    <row r="1791" spans="7:8">
      <c r="G1791" s="31" t="str">
        <f t="shared" si="14"/>
        <v> </v>
      </c>
      <c r="H1791" s="31" t="str">
        <f t="shared" si="15"/>
        <v> </v>
      </c>
    </row>
    <row r="1792" spans="7:8">
      <c r="G1792" s="31" t="str">
        <f t="shared" si="14"/>
        <v> </v>
      </c>
      <c r="H1792" s="31" t="str">
        <f t="shared" si="15"/>
        <v> </v>
      </c>
    </row>
    <row r="1793" spans="7:8">
      <c r="G1793" s="31" t="str">
        <f t="shared" si="14"/>
        <v> </v>
      </c>
      <c r="H1793" s="31" t="str">
        <f t="shared" si="15"/>
        <v> </v>
      </c>
    </row>
    <row r="1794" spans="7:8">
      <c r="G1794" s="31" t="str">
        <f t="shared" si="14"/>
        <v> </v>
      </c>
      <c r="H1794" s="31" t="str">
        <f t="shared" si="15"/>
        <v> </v>
      </c>
    </row>
    <row r="1795" spans="7:8">
      <c r="G1795" s="31" t="str">
        <f t="shared" si="14"/>
        <v> </v>
      </c>
      <c r="H1795" s="31" t="str">
        <f t="shared" si="15"/>
        <v> </v>
      </c>
    </row>
    <row r="1796" spans="7:8">
      <c r="G1796" s="31" t="str">
        <f t="shared" si="14"/>
        <v> </v>
      </c>
      <c r="H1796" s="31" t="str">
        <f t="shared" si="15"/>
        <v> </v>
      </c>
    </row>
    <row r="1797" spans="7:8">
      <c r="G1797" s="31" t="str">
        <f t="shared" si="14"/>
        <v> </v>
      </c>
      <c r="H1797" s="31" t="str">
        <f t="shared" si="15"/>
        <v> </v>
      </c>
    </row>
    <row r="1798" spans="7:8">
      <c r="G1798" s="31" t="str">
        <f t="shared" si="14"/>
        <v> </v>
      </c>
      <c r="H1798" s="31" t="str">
        <f t="shared" si="15"/>
        <v> </v>
      </c>
    </row>
    <row r="1799" spans="7:8">
      <c r="G1799" s="31" t="str">
        <f t="shared" si="14"/>
        <v> </v>
      </c>
      <c r="H1799" s="31" t="str">
        <f t="shared" si="15"/>
        <v> </v>
      </c>
    </row>
    <row r="1800" spans="7:8">
      <c r="G1800" s="31" t="str">
        <f t="shared" si="14"/>
        <v> </v>
      </c>
      <c r="H1800" s="31" t="str">
        <f t="shared" si="15"/>
        <v> </v>
      </c>
    </row>
    <row r="1801" spans="7:8">
      <c r="G1801" s="31" t="str">
        <f t="shared" si="14"/>
        <v> </v>
      </c>
      <c r="H1801" s="31" t="str">
        <f t="shared" si="15"/>
        <v> </v>
      </c>
    </row>
    <row r="1802" spans="7:8">
      <c r="G1802" s="31" t="str">
        <f t="shared" si="14"/>
        <v> </v>
      </c>
      <c r="H1802" s="31" t="str">
        <f t="shared" si="15"/>
        <v> </v>
      </c>
    </row>
    <row r="1803" spans="7:8">
      <c r="G1803" s="31" t="str">
        <f t="shared" si="14"/>
        <v> </v>
      </c>
      <c r="H1803" s="31" t="str">
        <f t="shared" si="15"/>
        <v> </v>
      </c>
    </row>
    <row r="1804" spans="7:8">
      <c r="G1804" s="31" t="str">
        <f t="shared" si="14"/>
        <v> </v>
      </c>
      <c r="H1804" s="31" t="str">
        <f t="shared" si="15"/>
        <v> </v>
      </c>
    </row>
    <row r="1805" spans="7:8">
      <c r="G1805" s="31" t="str">
        <f t="shared" si="14"/>
        <v> </v>
      </c>
      <c r="H1805" s="31" t="str">
        <f t="shared" si="15"/>
        <v> </v>
      </c>
    </row>
    <row r="1806" spans="7:8">
      <c r="G1806" s="31" t="str">
        <f t="shared" si="14"/>
        <v> </v>
      </c>
      <c r="H1806" s="31" t="str">
        <f t="shared" si="15"/>
        <v> </v>
      </c>
    </row>
    <row r="1807" spans="7:8">
      <c r="G1807" s="31" t="str">
        <f t="shared" si="14"/>
        <v> </v>
      </c>
      <c r="H1807" s="31" t="str">
        <f t="shared" si="15"/>
        <v> </v>
      </c>
    </row>
    <row r="1808" spans="7:8">
      <c r="G1808" s="31" t="str">
        <f t="shared" si="14"/>
        <v> </v>
      </c>
      <c r="H1808" s="31" t="str">
        <f t="shared" si="15"/>
        <v> </v>
      </c>
    </row>
    <row r="1809" spans="7:8">
      <c r="G1809" s="31" t="str">
        <f t="shared" si="14"/>
        <v> </v>
      </c>
      <c r="H1809" s="31" t="str">
        <f t="shared" si="15"/>
        <v> </v>
      </c>
    </row>
    <row r="1810" spans="7:8">
      <c r="G1810" s="31" t="str">
        <f t="shared" si="14"/>
        <v> </v>
      </c>
      <c r="H1810" s="31" t="str">
        <f t="shared" si="15"/>
        <v> </v>
      </c>
    </row>
    <row r="1811" spans="7:8">
      <c r="G1811" s="31" t="str">
        <f t="shared" si="14"/>
        <v> </v>
      </c>
      <c r="H1811" s="31" t="str">
        <f t="shared" si="15"/>
        <v> </v>
      </c>
    </row>
    <row r="1812" spans="7:8">
      <c r="G1812" s="31" t="str">
        <f t="shared" si="14"/>
        <v> </v>
      </c>
      <c r="H1812" s="31" t="str">
        <f t="shared" si="15"/>
        <v> </v>
      </c>
    </row>
    <row r="1813" spans="7:8">
      <c r="G1813" s="31" t="str">
        <f t="shared" si="14"/>
        <v> </v>
      </c>
      <c r="H1813" s="31" t="str">
        <f t="shared" si="15"/>
        <v> </v>
      </c>
    </row>
    <row r="1814" spans="7:8">
      <c r="G1814" s="31" t="str">
        <f t="shared" si="14"/>
        <v> </v>
      </c>
      <c r="H1814" s="31" t="str">
        <f t="shared" si="15"/>
        <v> </v>
      </c>
    </row>
    <row r="1815" spans="7:8">
      <c r="G1815" s="31" t="str">
        <f t="shared" si="14"/>
        <v> </v>
      </c>
      <c r="H1815" s="31" t="str">
        <f t="shared" si="15"/>
        <v> </v>
      </c>
    </row>
    <row r="1816" spans="7:8">
      <c r="G1816" s="31" t="str">
        <f t="shared" si="14"/>
        <v> </v>
      </c>
      <c r="H1816" s="31" t="str">
        <f t="shared" si="15"/>
        <v> </v>
      </c>
    </row>
    <row r="1817" spans="7:8">
      <c r="G1817" s="31" t="str">
        <f t="shared" si="14"/>
        <v> </v>
      </c>
      <c r="H1817" s="31" t="str">
        <f t="shared" si="15"/>
        <v> </v>
      </c>
    </row>
    <row r="1818" spans="7:8">
      <c r="G1818" s="31" t="str">
        <f t="shared" si="14"/>
        <v> </v>
      </c>
      <c r="H1818" s="31" t="str">
        <f t="shared" si="15"/>
        <v> </v>
      </c>
    </row>
    <row r="1819" spans="7:8">
      <c r="G1819" s="31" t="str">
        <f t="shared" si="14"/>
        <v> </v>
      </c>
      <c r="H1819" s="31" t="str">
        <f t="shared" si="15"/>
        <v> </v>
      </c>
    </row>
    <row r="1820" spans="7:8">
      <c r="G1820" s="31" t="str">
        <f t="shared" si="14"/>
        <v> </v>
      </c>
      <c r="H1820" s="31" t="str">
        <f t="shared" si="15"/>
        <v> </v>
      </c>
    </row>
    <row r="1821" spans="7:8">
      <c r="G1821" s="31" t="str">
        <f t="shared" si="14"/>
        <v> </v>
      </c>
      <c r="H1821" s="31" t="str">
        <f t="shared" si="15"/>
        <v> </v>
      </c>
    </row>
    <row r="1822" spans="7:8">
      <c r="G1822" s="31" t="str">
        <f t="shared" si="14"/>
        <v> </v>
      </c>
      <c r="H1822" s="31" t="str">
        <f t="shared" si="15"/>
        <v> </v>
      </c>
    </row>
    <row r="1823" spans="7:8">
      <c r="G1823" s="31" t="str">
        <f t="shared" si="14"/>
        <v> </v>
      </c>
      <c r="H1823" s="31" t="str">
        <f t="shared" si="15"/>
        <v> </v>
      </c>
    </row>
    <row r="1824" spans="7:8">
      <c r="G1824" s="31" t="str">
        <f t="shared" si="14"/>
        <v> </v>
      </c>
      <c r="H1824" s="31" t="str">
        <f t="shared" si="15"/>
        <v> </v>
      </c>
    </row>
    <row r="1825" spans="7:8">
      <c r="G1825" s="31" t="str">
        <f t="shared" si="14"/>
        <v> </v>
      </c>
      <c r="H1825" s="31" t="str">
        <f t="shared" si="15"/>
        <v> </v>
      </c>
    </row>
    <row r="1826" spans="7:8">
      <c r="G1826" s="31" t="str">
        <f t="shared" si="14"/>
        <v> </v>
      </c>
      <c r="H1826" s="31" t="str">
        <f t="shared" si="15"/>
        <v> </v>
      </c>
    </row>
    <row r="1827" spans="7:8">
      <c r="G1827" s="31" t="str">
        <f t="shared" si="14"/>
        <v> </v>
      </c>
      <c r="H1827" s="31" t="str">
        <f t="shared" si="15"/>
        <v> </v>
      </c>
    </row>
    <row r="1828" spans="7:8">
      <c r="G1828" s="31" t="str">
        <f t="shared" si="14"/>
        <v> </v>
      </c>
      <c r="H1828" s="31" t="str">
        <f t="shared" si="15"/>
        <v> </v>
      </c>
    </row>
    <row r="1829" spans="7:8">
      <c r="G1829" s="31" t="str">
        <f t="shared" si="14"/>
        <v> </v>
      </c>
      <c r="H1829" s="31" t="str">
        <f t="shared" si="15"/>
        <v> </v>
      </c>
    </row>
    <row r="1830" spans="7:8">
      <c r="G1830" s="31" t="str">
        <f t="shared" si="14"/>
        <v> </v>
      </c>
      <c r="H1830" s="31" t="str">
        <f t="shared" si="15"/>
        <v> </v>
      </c>
    </row>
    <row r="1831" spans="7:8">
      <c r="G1831" s="31" t="str">
        <f t="shared" si="14"/>
        <v> </v>
      </c>
      <c r="H1831" s="31" t="str">
        <f t="shared" si="15"/>
        <v> </v>
      </c>
    </row>
    <row r="1832" spans="7:8">
      <c r="G1832" s="31" t="str">
        <f t="shared" si="14"/>
        <v> </v>
      </c>
      <c r="H1832" s="31" t="str">
        <f t="shared" si="15"/>
        <v> </v>
      </c>
    </row>
    <row r="1833" spans="7:8">
      <c r="G1833" s="31" t="str">
        <f t="shared" si="14"/>
        <v> </v>
      </c>
      <c r="H1833" s="31" t="str">
        <f t="shared" si="15"/>
        <v> </v>
      </c>
    </row>
    <row r="1834" spans="7:8">
      <c r="G1834" s="31" t="str">
        <f t="shared" si="14"/>
        <v> </v>
      </c>
      <c r="H1834" s="31" t="str">
        <f t="shared" si="15"/>
        <v> </v>
      </c>
    </row>
    <row r="1835" spans="7:8">
      <c r="G1835" s="31" t="str">
        <f t="shared" si="14"/>
        <v> </v>
      </c>
      <c r="H1835" s="31" t="str">
        <f t="shared" si="15"/>
        <v> </v>
      </c>
    </row>
    <row r="1836" spans="7:8">
      <c r="G1836" s="31" t="str">
        <f t="shared" si="14"/>
        <v> </v>
      </c>
      <c r="H1836" s="31" t="str">
        <f t="shared" si="15"/>
        <v> </v>
      </c>
    </row>
    <row r="1837" spans="7:8">
      <c r="G1837" s="31" t="str">
        <f t="shared" si="14"/>
        <v> </v>
      </c>
      <c r="H1837" s="31" t="str">
        <f t="shared" si="15"/>
        <v> </v>
      </c>
    </row>
    <row r="1838" spans="7:8">
      <c r="G1838" s="31" t="str">
        <f t="shared" si="14"/>
        <v> </v>
      </c>
      <c r="H1838" s="31" t="str">
        <f t="shared" si="15"/>
        <v> </v>
      </c>
    </row>
    <row r="1839" spans="7:8">
      <c r="G1839" s="31" t="str">
        <f t="shared" si="14"/>
        <v> </v>
      </c>
      <c r="H1839" s="31" t="str">
        <f t="shared" si="15"/>
        <v> </v>
      </c>
    </row>
    <row r="1840" spans="7:8">
      <c r="G1840" s="31" t="str">
        <f t="shared" si="14"/>
        <v> </v>
      </c>
      <c r="H1840" s="31" t="str">
        <f t="shared" si="15"/>
        <v> </v>
      </c>
    </row>
    <row r="1841" spans="7:8">
      <c r="G1841" s="31" t="str">
        <f t="shared" si="14"/>
        <v> </v>
      </c>
      <c r="H1841" s="31" t="str">
        <f t="shared" si="15"/>
        <v> </v>
      </c>
    </row>
    <row r="1842" spans="7:8">
      <c r="G1842" s="31" t="str">
        <f t="shared" si="14"/>
        <v> </v>
      </c>
      <c r="H1842" s="31" t="str">
        <f t="shared" si="15"/>
        <v> </v>
      </c>
    </row>
    <row r="1843" spans="7:8">
      <c r="G1843" s="31" t="str">
        <f t="shared" si="14"/>
        <v> </v>
      </c>
      <c r="H1843" s="31" t="str">
        <f t="shared" si="15"/>
        <v> </v>
      </c>
    </row>
    <row r="1844" spans="7:8">
      <c r="G1844" s="31" t="str">
        <f t="shared" si="14"/>
        <v> </v>
      </c>
      <c r="H1844" s="31" t="str">
        <f t="shared" si="15"/>
        <v> </v>
      </c>
    </row>
    <row r="1845" spans="7:8">
      <c r="G1845" s="31" t="str">
        <f t="shared" si="14"/>
        <v> </v>
      </c>
      <c r="H1845" s="31" t="str">
        <f t="shared" si="15"/>
        <v> </v>
      </c>
    </row>
    <row r="1846" spans="7:8">
      <c r="G1846" s="31" t="str">
        <f t="shared" si="14"/>
        <v> </v>
      </c>
      <c r="H1846" s="31" t="str">
        <f t="shared" si="15"/>
        <v> </v>
      </c>
    </row>
    <row r="1847" spans="7:8">
      <c r="G1847" s="31" t="str">
        <f t="shared" si="14"/>
        <v> </v>
      </c>
      <c r="H1847" s="31" t="str">
        <f t="shared" si="15"/>
        <v> </v>
      </c>
    </row>
    <row r="1848" spans="7:8">
      <c r="G1848" s="31" t="str">
        <f t="shared" si="14"/>
        <v> </v>
      </c>
      <c r="H1848" s="31" t="str">
        <f t="shared" si="15"/>
        <v> </v>
      </c>
    </row>
    <row r="1849" spans="7:8">
      <c r="G1849" s="31" t="str">
        <f t="shared" si="14"/>
        <v> </v>
      </c>
      <c r="H1849" s="31" t="str">
        <f t="shared" si="15"/>
        <v> </v>
      </c>
    </row>
    <row r="1850" spans="7:8">
      <c r="G1850" s="31" t="str">
        <f t="shared" si="14"/>
        <v> </v>
      </c>
      <c r="H1850" s="31" t="str">
        <f t="shared" si="15"/>
        <v> </v>
      </c>
    </row>
    <row r="1851" spans="7:8">
      <c r="G1851" s="31" t="str">
        <f t="shared" si="14"/>
        <v> </v>
      </c>
      <c r="H1851" s="31" t="str">
        <f t="shared" si="15"/>
        <v> </v>
      </c>
    </row>
    <row r="1852" spans="7:8">
      <c r="G1852" s="31" t="str">
        <f t="shared" si="14"/>
        <v> </v>
      </c>
      <c r="H1852" s="31" t="str">
        <f t="shared" si="15"/>
        <v> </v>
      </c>
    </row>
    <row r="1853" spans="7:8">
      <c r="G1853" s="31" t="str">
        <f t="shared" si="14"/>
        <v> </v>
      </c>
      <c r="H1853" s="31" t="str">
        <f t="shared" si="15"/>
        <v> </v>
      </c>
    </row>
    <row r="1854" spans="7:8">
      <c r="G1854" s="31" t="str">
        <f t="shared" si="14"/>
        <v> </v>
      </c>
      <c r="H1854" s="31" t="str">
        <f t="shared" si="15"/>
        <v> </v>
      </c>
    </row>
    <row r="1855" spans="7:8">
      <c r="G1855" s="31" t="str">
        <f t="shared" si="14"/>
        <v> </v>
      </c>
      <c r="H1855" s="31" t="str">
        <f t="shared" si="15"/>
        <v> </v>
      </c>
    </row>
    <row r="1856" spans="7:8">
      <c r="G1856" s="31" t="str">
        <f t="shared" si="14"/>
        <v> </v>
      </c>
      <c r="H1856" s="31" t="str">
        <f t="shared" si="15"/>
        <v> </v>
      </c>
    </row>
    <row r="1857" spans="7:8">
      <c r="G1857" s="31" t="str">
        <f t="shared" si="14"/>
        <v> </v>
      </c>
      <c r="H1857" s="31" t="str">
        <f t="shared" si="15"/>
        <v> </v>
      </c>
    </row>
    <row r="1858" spans="7:8">
      <c r="G1858" s="31" t="str">
        <f t="shared" si="14"/>
        <v> </v>
      </c>
      <c r="H1858" s="31" t="str">
        <f t="shared" si="15"/>
        <v> </v>
      </c>
    </row>
    <row r="1859" spans="7:8">
      <c r="G1859" s="31" t="str">
        <f t="shared" si="14"/>
        <v> </v>
      </c>
      <c r="H1859" s="31" t="str">
        <f t="shared" si="15"/>
        <v> </v>
      </c>
    </row>
    <row r="1860" spans="7:8">
      <c r="G1860" s="31" t="str">
        <f t="shared" si="14"/>
        <v> </v>
      </c>
      <c r="H1860" s="31" t="str">
        <f t="shared" si="15"/>
        <v> </v>
      </c>
    </row>
    <row r="1861" spans="7:8">
      <c r="G1861" s="31" t="str">
        <f t="shared" si="14"/>
        <v> </v>
      </c>
      <c r="H1861" s="31" t="str">
        <f t="shared" si="15"/>
        <v> </v>
      </c>
    </row>
    <row r="1862" spans="7:8">
      <c r="G1862" s="31" t="str">
        <f t="shared" si="14"/>
        <v> </v>
      </c>
      <c r="H1862" s="31" t="str">
        <f t="shared" si="15"/>
        <v> </v>
      </c>
    </row>
    <row r="1863" spans="7:8">
      <c r="G1863" s="31" t="str">
        <f t="shared" si="14"/>
        <v> </v>
      </c>
      <c r="H1863" s="31" t="str">
        <f t="shared" si="15"/>
        <v> </v>
      </c>
    </row>
    <row r="1864" spans="7:8">
      <c r="G1864" s="31" t="str">
        <f t="shared" si="14"/>
        <v> </v>
      </c>
      <c r="H1864" s="31" t="str">
        <f t="shared" si="15"/>
        <v> </v>
      </c>
    </row>
    <row r="1865" spans="7:8">
      <c r="G1865" s="31" t="str">
        <f t="shared" si="14"/>
        <v> </v>
      </c>
      <c r="H1865" s="31" t="str">
        <f t="shared" si="15"/>
        <v> </v>
      </c>
    </row>
    <row r="1866" spans="7:8">
      <c r="G1866" s="31" t="str">
        <f t="shared" si="14"/>
        <v> </v>
      </c>
      <c r="H1866" s="31" t="str">
        <f t="shared" si="15"/>
        <v> </v>
      </c>
    </row>
    <row r="1867" spans="7:8">
      <c r="G1867" s="31" t="str">
        <f t="shared" si="14"/>
        <v> </v>
      </c>
      <c r="H1867" s="31" t="str">
        <f t="shared" si="15"/>
        <v> </v>
      </c>
    </row>
    <row r="1868" spans="7:8">
      <c r="G1868" s="31" t="str">
        <f t="shared" si="14"/>
        <v> </v>
      </c>
      <c r="H1868" s="31" t="str">
        <f t="shared" si="15"/>
        <v> </v>
      </c>
    </row>
    <row r="1869" spans="7:8">
      <c r="G1869" s="31" t="str">
        <f t="shared" si="14"/>
        <v> </v>
      </c>
      <c r="H1869" s="31" t="str">
        <f t="shared" si="15"/>
        <v> </v>
      </c>
    </row>
    <row r="1870" spans="7:8">
      <c r="G1870" s="31" t="str">
        <f t="shared" si="14"/>
        <v> </v>
      </c>
      <c r="H1870" s="31" t="str">
        <f t="shared" si="15"/>
        <v> </v>
      </c>
    </row>
    <row r="1871" spans="7:8">
      <c r="G1871" s="31" t="str">
        <f t="shared" si="14"/>
        <v> </v>
      </c>
      <c r="H1871" s="31" t="str">
        <f t="shared" si="15"/>
        <v> </v>
      </c>
    </row>
    <row r="1872" spans="7:8">
      <c r="G1872" s="31" t="str">
        <f t="shared" si="14"/>
        <v> </v>
      </c>
      <c r="H1872" s="31" t="str">
        <f t="shared" si="15"/>
        <v> </v>
      </c>
    </row>
    <row r="1873" spans="7:8">
      <c r="G1873" s="31" t="str">
        <f t="shared" si="14"/>
        <v> </v>
      </c>
      <c r="H1873" s="31" t="str">
        <f t="shared" si="15"/>
        <v> </v>
      </c>
    </row>
    <row r="1874" spans="7:8">
      <c r="G1874" s="31" t="str">
        <f t="shared" si="14"/>
        <v> </v>
      </c>
      <c r="H1874" s="31" t="str">
        <f t="shared" si="15"/>
        <v> </v>
      </c>
    </row>
    <row r="1875" spans="7:8">
      <c r="G1875" s="31" t="str">
        <f t="shared" si="14"/>
        <v> </v>
      </c>
      <c r="H1875" s="31" t="str">
        <f t="shared" si="15"/>
        <v> </v>
      </c>
    </row>
    <row r="1876" spans="7:8">
      <c r="G1876" s="31" t="str">
        <f t="shared" si="14"/>
        <v> </v>
      </c>
      <c r="H1876" s="31" t="str">
        <f t="shared" si="15"/>
        <v> </v>
      </c>
    </row>
    <row r="1877" spans="7:8">
      <c r="G1877" s="31" t="str">
        <f t="shared" si="14"/>
        <v> </v>
      </c>
      <c r="H1877" s="31" t="str">
        <f t="shared" si="15"/>
        <v> </v>
      </c>
    </row>
    <row r="1878" spans="7:8">
      <c r="G1878" s="31" t="str">
        <f t="shared" si="14"/>
        <v> </v>
      </c>
      <c r="H1878" s="31" t="str">
        <f t="shared" si="15"/>
        <v> </v>
      </c>
    </row>
    <row r="1879" spans="7:8">
      <c r="G1879" s="31" t="str">
        <f t="shared" si="14"/>
        <v> </v>
      </c>
      <c r="H1879" s="31" t="str">
        <f t="shared" si="15"/>
        <v> </v>
      </c>
    </row>
    <row r="1880" spans="7:8">
      <c r="G1880" s="31" t="str">
        <f t="shared" si="14"/>
        <v> </v>
      </c>
      <c r="H1880" s="31" t="str">
        <f t="shared" si="15"/>
        <v> </v>
      </c>
    </row>
    <row r="1881" spans="7:8">
      <c r="G1881" s="31" t="str">
        <f t="shared" si="14"/>
        <v> </v>
      </c>
      <c r="H1881" s="31" t="str">
        <f t="shared" si="15"/>
        <v> </v>
      </c>
    </row>
    <row r="1882" spans="7:8">
      <c r="G1882" s="31" t="str">
        <f t="shared" si="14"/>
        <v> </v>
      </c>
      <c r="H1882" s="31" t="str">
        <f t="shared" si="15"/>
        <v> </v>
      </c>
    </row>
    <row r="1883" spans="7:8">
      <c r="G1883" s="31" t="str">
        <f t="shared" si="14"/>
        <v> </v>
      </c>
      <c r="H1883" s="31" t="str">
        <f t="shared" si="15"/>
        <v> </v>
      </c>
    </row>
    <row r="1884" spans="7:8">
      <c r="G1884" s="31" t="str">
        <f t="shared" si="14"/>
        <v> </v>
      </c>
      <c r="H1884" s="31" t="str">
        <f t="shared" si="15"/>
        <v> </v>
      </c>
    </row>
    <row r="1885" spans="7:8">
      <c r="G1885" s="31" t="str">
        <f t="shared" si="14"/>
        <v> </v>
      </c>
      <c r="H1885" s="31" t="str">
        <f t="shared" si="15"/>
        <v> </v>
      </c>
    </row>
    <row r="1886" spans="7:8">
      <c r="G1886" s="31" t="str">
        <f t="shared" si="14"/>
        <v> </v>
      </c>
      <c r="H1886" s="31" t="str">
        <f t="shared" si="15"/>
        <v> </v>
      </c>
    </row>
    <row r="1887" spans="7:8">
      <c r="G1887" s="31" t="str">
        <f t="shared" si="14"/>
        <v> </v>
      </c>
      <c r="H1887" s="31" t="str">
        <f t="shared" si="15"/>
        <v> </v>
      </c>
    </row>
    <row r="1888" spans="7:8">
      <c r="G1888" s="31" t="str">
        <f t="shared" si="14"/>
        <v> </v>
      </c>
      <c r="H1888" s="31" t="str">
        <f t="shared" si="15"/>
        <v> </v>
      </c>
    </row>
    <row r="1889" spans="7:8">
      <c r="G1889" s="31" t="str">
        <f t="shared" si="14"/>
        <v> </v>
      </c>
      <c r="H1889" s="31" t="str">
        <f t="shared" si="15"/>
        <v> </v>
      </c>
    </row>
    <row r="1890" spans="7:8">
      <c r="G1890" s="31" t="str">
        <f t="shared" si="14"/>
        <v> </v>
      </c>
      <c r="H1890" s="31" t="str">
        <f t="shared" si="15"/>
        <v> </v>
      </c>
    </row>
    <row r="1891" spans="7:8">
      <c r="G1891" s="31" t="str">
        <f t="shared" si="14"/>
        <v> </v>
      </c>
      <c r="H1891" s="31" t="str">
        <f t="shared" si="15"/>
        <v> </v>
      </c>
    </row>
    <row r="1892" spans="7:8">
      <c r="G1892" s="31" t="str">
        <f t="shared" si="14"/>
        <v> </v>
      </c>
      <c r="H1892" s="31" t="str">
        <f t="shared" si="15"/>
        <v> </v>
      </c>
    </row>
    <row r="1893" spans="7:8">
      <c r="G1893" s="31" t="str">
        <f t="shared" si="14"/>
        <v> </v>
      </c>
      <c r="H1893" s="31" t="str">
        <f t="shared" si="15"/>
        <v> </v>
      </c>
    </row>
    <row r="1894" spans="7:8">
      <c r="G1894" s="31" t="str">
        <f t="shared" si="14"/>
        <v> </v>
      </c>
      <c r="H1894" s="31" t="str">
        <f t="shared" si="15"/>
        <v> </v>
      </c>
    </row>
    <row r="1895" spans="7:8">
      <c r="G1895" s="31" t="str">
        <f t="shared" si="14"/>
        <v> </v>
      </c>
      <c r="H1895" s="31" t="str">
        <f t="shared" si="15"/>
        <v> </v>
      </c>
    </row>
    <row r="1896" spans="7:8">
      <c r="G1896" s="31" t="str">
        <f t="shared" si="14"/>
        <v> </v>
      </c>
      <c r="H1896" s="31" t="str">
        <f t="shared" si="15"/>
        <v> </v>
      </c>
    </row>
    <row r="1897" spans="7:8">
      <c r="G1897" s="31" t="str">
        <f t="shared" si="14"/>
        <v> </v>
      </c>
      <c r="H1897" s="31" t="str">
        <f t="shared" si="15"/>
        <v> </v>
      </c>
    </row>
    <row r="1898" spans="7:8">
      <c r="G1898" s="31" t="str">
        <f t="shared" si="14"/>
        <v> </v>
      </c>
      <c r="H1898" s="31" t="str">
        <f t="shared" si="15"/>
        <v> </v>
      </c>
    </row>
    <row r="1899" spans="7:8">
      <c r="G1899" s="31" t="str">
        <f t="shared" si="14"/>
        <v> </v>
      </c>
      <c r="H1899" s="31" t="str">
        <f t="shared" si="15"/>
        <v> </v>
      </c>
    </row>
    <row r="1900" spans="7:8">
      <c r="G1900" s="31" t="str">
        <f t="shared" si="14"/>
        <v> </v>
      </c>
      <c r="H1900" s="31" t="str">
        <f t="shared" si="15"/>
        <v> </v>
      </c>
    </row>
    <row r="1901" spans="7:8">
      <c r="G1901" s="31" t="str">
        <f t="shared" si="14"/>
        <v> </v>
      </c>
      <c r="H1901" s="31" t="str">
        <f t="shared" si="15"/>
        <v> </v>
      </c>
    </row>
    <row r="1902" spans="7:8">
      <c r="G1902" s="31" t="str">
        <f t="shared" si="14"/>
        <v> </v>
      </c>
      <c r="H1902" s="31" t="str">
        <f t="shared" si="15"/>
        <v> </v>
      </c>
    </row>
    <row r="1903" spans="7:8">
      <c r="G1903" s="31" t="str">
        <f t="shared" si="14"/>
        <v> </v>
      </c>
      <c r="H1903" s="31" t="str">
        <f t="shared" si="15"/>
        <v> </v>
      </c>
    </row>
    <row r="1904" spans="7:8">
      <c r="G1904" s="31" t="str">
        <f t="shared" si="14"/>
        <v> </v>
      </c>
      <c r="H1904" s="31" t="str">
        <f t="shared" si="15"/>
        <v> </v>
      </c>
    </row>
    <row r="1905" spans="7:8">
      <c r="G1905" s="31" t="str">
        <f t="shared" si="14"/>
        <v> </v>
      </c>
      <c r="H1905" s="31" t="str">
        <f t="shared" si="15"/>
        <v> </v>
      </c>
    </row>
    <row r="1906" spans="7:8">
      <c r="G1906" s="31" t="str">
        <f t="shared" si="14"/>
        <v> </v>
      </c>
      <c r="H1906" s="31" t="str">
        <f t="shared" si="15"/>
        <v> </v>
      </c>
    </row>
    <row r="1907" spans="7:8">
      <c r="G1907" s="31" t="str">
        <f t="shared" si="14"/>
        <v> </v>
      </c>
      <c r="H1907" s="31" t="str">
        <f t="shared" si="15"/>
        <v> </v>
      </c>
    </row>
    <row r="1908" spans="7:8">
      <c r="G1908" s="31" t="str">
        <f t="shared" si="14"/>
        <v> </v>
      </c>
      <c r="H1908" s="31" t="str">
        <f t="shared" si="15"/>
        <v> </v>
      </c>
    </row>
    <row r="1909" spans="7:8">
      <c r="G1909" s="31" t="str">
        <f t="shared" si="14"/>
        <v> </v>
      </c>
      <c r="H1909" s="31" t="str">
        <f t="shared" si="15"/>
        <v> </v>
      </c>
    </row>
    <row r="1910" spans="7:8">
      <c r="G1910" s="31" t="str">
        <f t="shared" si="14"/>
        <v> </v>
      </c>
      <c r="H1910" s="31" t="str">
        <f t="shared" si="15"/>
        <v> </v>
      </c>
    </row>
    <row r="1911" spans="7:8">
      <c r="G1911" s="31" t="str">
        <f t="shared" si="14"/>
        <v> </v>
      </c>
      <c r="H1911" s="31" t="str">
        <f t="shared" si="15"/>
        <v> </v>
      </c>
    </row>
    <row r="1912" spans="7:8">
      <c r="G1912" s="31" t="str">
        <f t="shared" si="14"/>
        <v> </v>
      </c>
      <c r="H1912" s="31" t="str">
        <f t="shared" si="15"/>
        <v> </v>
      </c>
    </row>
    <row r="1913" spans="7:8">
      <c r="G1913" s="31" t="str">
        <f t="shared" si="14"/>
        <v> </v>
      </c>
      <c r="H1913" s="31" t="str">
        <f t="shared" si="15"/>
        <v> </v>
      </c>
    </row>
    <row r="1914" spans="7:8">
      <c r="G1914" s="31" t="str">
        <f t="shared" si="14"/>
        <v> </v>
      </c>
      <c r="H1914" s="31" t="str">
        <f t="shared" si="15"/>
        <v> </v>
      </c>
    </row>
    <row r="1915" spans="7:8">
      <c r="G1915" s="31" t="str">
        <f t="shared" si="14"/>
        <v> </v>
      </c>
      <c r="H1915" s="31" t="str">
        <f t="shared" si="15"/>
        <v> </v>
      </c>
    </row>
    <row r="1916" spans="7:8">
      <c r="G1916" s="31" t="str">
        <f t="shared" si="14"/>
        <v> </v>
      </c>
      <c r="H1916" s="31" t="str">
        <f t="shared" si="15"/>
        <v> </v>
      </c>
    </row>
    <row r="1917" spans="7:8">
      <c r="G1917" s="31" t="str">
        <f t="shared" si="14"/>
        <v> </v>
      </c>
      <c r="H1917" s="31" t="str">
        <f t="shared" si="15"/>
        <v> </v>
      </c>
    </row>
    <row r="1918" spans="7:8">
      <c r="G1918" s="31" t="str">
        <f t="shared" si="14"/>
        <v> </v>
      </c>
      <c r="H1918" s="31" t="str">
        <f t="shared" si="15"/>
        <v> </v>
      </c>
    </row>
    <row r="1919" spans="7:8">
      <c r="G1919" s="31" t="str">
        <f t="shared" si="14"/>
        <v> </v>
      </c>
      <c r="H1919" s="31" t="str">
        <f t="shared" si="15"/>
        <v> </v>
      </c>
    </row>
    <row r="1920" spans="7:8">
      <c r="G1920" s="31" t="str">
        <f t="shared" si="14"/>
        <v> </v>
      </c>
      <c r="H1920" s="31" t="str">
        <f t="shared" si="15"/>
        <v> </v>
      </c>
    </row>
    <row r="1921" spans="7:8">
      <c r="G1921" s="31" t="str">
        <f t="shared" si="14"/>
        <v> </v>
      </c>
      <c r="H1921" s="31" t="str">
        <f t="shared" si="15"/>
        <v> </v>
      </c>
    </row>
    <row r="1922" spans="7:8">
      <c r="G1922" s="31" t="str">
        <f t="shared" si="14"/>
        <v> </v>
      </c>
      <c r="H1922" s="31" t="str">
        <f t="shared" si="15"/>
        <v> </v>
      </c>
    </row>
    <row r="1923" spans="7:8">
      <c r="G1923" s="31" t="str">
        <f t="shared" si="14"/>
        <v> </v>
      </c>
      <c r="H1923" s="31" t="str">
        <f t="shared" si="15"/>
        <v> </v>
      </c>
    </row>
    <row r="1924" spans="7:8">
      <c r="G1924" s="31" t="str">
        <f t="shared" si="14"/>
        <v> </v>
      </c>
      <c r="H1924" s="31" t="str">
        <f t="shared" si="15"/>
        <v> </v>
      </c>
    </row>
    <row r="1925" spans="7:8">
      <c r="G1925" s="31" t="str">
        <f t="shared" si="14"/>
        <v> </v>
      </c>
      <c r="H1925" s="31" t="str">
        <f t="shared" si="15"/>
        <v> </v>
      </c>
    </row>
    <row r="1926" spans="7:8">
      <c r="G1926" s="31" t="str">
        <f t="shared" si="14"/>
        <v> </v>
      </c>
      <c r="H1926" s="31" t="str">
        <f t="shared" si="15"/>
        <v> </v>
      </c>
    </row>
    <row r="1927" spans="7:8">
      <c r="G1927" s="31" t="str">
        <f t="shared" si="14"/>
        <v> </v>
      </c>
      <c r="H1927" s="31" t="str">
        <f t="shared" si="15"/>
        <v> </v>
      </c>
    </row>
    <row r="1928" spans="7:8">
      <c r="G1928" s="31" t="str">
        <f t="shared" si="14"/>
        <v> </v>
      </c>
      <c r="H1928" s="31" t="str">
        <f t="shared" si="15"/>
        <v> </v>
      </c>
    </row>
    <row r="1929" spans="7:8">
      <c r="G1929" s="31" t="str">
        <f t="shared" si="14"/>
        <v> </v>
      </c>
      <c r="H1929" s="31" t="str">
        <f t="shared" si="15"/>
        <v> </v>
      </c>
    </row>
    <row r="1930" spans="7:8">
      <c r="G1930" s="31" t="str">
        <f t="shared" si="14"/>
        <v> </v>
      </c>
      <c r="H1930" s="31" t="str">
        <f t="shared" si="15"/>
        <v> </v>
      </c>
    </row>
    <row r="1931" spans="7:8">
      <c r="G1931" s="31" t="str">
        <f t="shared" si="14"/>
        <v> </v>
      </c>
      <c r="H1931" s="31" t="str">
        <f t="shared" si="15"/>
        <v> </v>
      </c>
    </row>
    <row r="1932" spans="7:8">
      <c r="G1932" s="31" t="str">
        <f t="shared" si="14"/>
        <v> </v>
      </c>
      <c r="H1932" s="31" t="str">
        <f t="shared" si="15"/>
        <v> </v>
      </c>
    </row>
    <row r="1933" spans="7:8">
      <c r="G1933" s="31" t="str">
        <f t="shared" si="14"/>
        <v> </v>
      </c>
      <c r="H1933" s="31" t="str">
        <f t="shared" si="15"/>
        <v> </v>
      </c>
    </row>
    <row r="1934" spans="7:8">
      <c r="G1934" s="31" t="str">
        <f t="shared" si="14"/>
        <v> </v>
      </c>
      <c r="H1934" s="31" t="str">
        <f t="shared" si="15"/>
        <v> </v>
      </c>
    </row>
    <row r="1935" spans="7:8">
      <c r="G1935" s="31" t="str">
        <f t="shared" si="14"/>
        <v> </v>
      </c>
      <c r="H1935" s="31" t="str">
        <f t="shared" si="15"/>
        <v> </v>
      </c>
    </row>
    <row r="1936" spans="7:8">
      <c r="G1936" s="31" t="str">
        <f t="shared" si="14"/>
        <v> </v>
      </c>
      <c r="H1936" s="31" t="str">
        <f t="shared" si="15"/>
        <v> </v>
      </c>
    </row>
    <row r="1937" spans="7:8">
      <c r="G1937" s="31" t="str">
        <f t="shared" si="14"/>
        <v> </v>
      </c>
      <c r="H1937" s="31" t="str">
        <f t="shared" si="15"/>
        <v> </v>
      </c>
    </row>
    <row r="1938" spans="7:8">
      <c r="G1938" s="31" t="str">
        <f t="shared" si="14"/>
        <v> </v>
      </c>
      <c r="H1938" s="31" t="str">
        <f t="shared" si="15"/>
        <v> </v>
      </c>
    </row>
    <row r="1939" spans="7:8">
      <c r="G1939" s="31" t="str">
        <f t="shared" si="14"/>
        <v> </v>
      </c>
      <c r="H1939" s="31" t="str">
        <f t="shared" si="15"/>
        <v> </v>
      </c>
    </row>
    <row r="1940" spans="7:8">
      <c r="G1940" s="31" t="str">
        <f t="shared" si="14"/>
        <v> </v>
      </c>
      <c r="H1940" s="31" t="str">
        <f t="shared" si="15"/>
        <v> </v>
      </c>
    </row>
    <row r="1941" spans="7:8">
      <c r="G1941" s="31" t="str">
        <f t="shared" si="14"/>
        <v> </v>
      </c>
      <c r="H1941" s="31" t="str">
        <f t="shared" si="15"/>
        <v> </v>
      </c>
    </row>
    <row r="1942" spans="7:8">
      <c r="G1942" s="31" t="str">
        <f t="shared" si="14"/>
        <v> </v>
      </c>
      <c r="H1942" s="31" t="str">
        <f t="shared" si="15"/>
        <v> </v>
      </c>
    </row>
    <row r="1943" spans="7:8">
      <c r="G1943" s="31" t="str">
        <f t="shared" si="14"/>
        <v> </v>
      </c>
      <c r="H1943" s="31" t="str">
        <f t="shared" si="15"/>
        <v> </v>
      </c>
    </row>
    <row r="1944" spans="7:8">
      <c r="G1944" s="31" t="str">
        <f t="shared" si="14"/>
        <v> </v>
      </c>
      <c r="H1944" s="31" t="str">
        <f t="shared" si="15"/>
        <v> </v>
      </c>
    </row>
    <row r="1945" spans="7:8">
      <c r="G1945" s="31" t="str">
        <f t="shared" si="14"/>
        <v> </v>
      </c>
      <c r="H1945" s="31" t="str">
        <f t="shared" si="15"/>
        <v> </v>
      </c>
    </row>
    <row r="1946" spans="7:8">
      <c r="G1946" s="31" t="str">
        <f t="shared" si="14"/>
        <v> </v>
      </c>
      <c r="H1946" s="31" t="str">
        <f t="shared" si="15"/>
        <v> </v>
      </c>
    </row>
    <row r="1947" spans="7:8">
      <c r="G1947" s="31" t="str">
        <f t="shared" si="14"/>
        <v> </v>
      </c>
      <c r="H1947" s="31" t="str">
        <f t="shared" si="15"/>
        <v> </v>
      </c>
    </row>
    <row r="1948" spans="7:8">
      <c r="G1948" s="31" t="str">
        <f t="shared" si="14"/>
        <v> </v>
      </c>
      <c r="H1948" s="31" t="str">
        <f t="shared" si="15"/>
        <v> </v>
      </c>
    </row>
    <row r="1949" spans="7:8">
      <c r="G1949" s="31" t="str">
        <f t="shared" si="14"/>
        <v> </v>
      </c>
      <c r="H1949" s="31" t="str">
        <f t="shared" si="15"/>
        <v> </v>
      </c>
    </row>
    <row r="1950" spans="7:8">
      <c r="G1950" s="31" t="str">
        <f t="shared" si="14"/>
        <v> </v>
      </c>
      <c r="H1950" s="31" t="str">
        <f t="shared" si="15"/>
        <v> </v>
      </c>
    </row>
    <row r="1951" spans="7:8">
      <c r="G1951" s="31" t="str">
        <f t="shared" si="14"/>
        <v> </v>
      </c>
      <c r="H1951" s="31" t="str">
        <f t="shared" si="15"/>
        <v> </v>
      </c>
    </row>
    <row r="1952" spans="7:8">
      <c r="G1952" s="31" t="str">
        <f t="shared" si="14"/>
        <v> </v>
      </c>
      <c r="H1952" s="31" t="str">
        <f t="shared" si="15"/>
        <v> </v>
      </c>
    </row>
    <row r="1953" spans="7:8">
      <c r="G1953" s="31" t="str">
        <f t="shared" si="14"/>
        <v> </v>
      </c>
      <c r="H1953" s="31" t="str">
        <f t="shared" si="15"/>
        <v> </v>
      </c>
    </row>
    <row r="1954" spans="7:8">
      <c r="G1954" s="31" t="str">
        <f t="shared" si="14"/>
        <v> </v>
      </c>
      <c r="H1954" s="31" t="str">
        <f t="shared" si="15"/>
        <v> </v>
      </c>
    </row>
    <row r="1955" spans="7:8">
      <c r="G1955" s="31" t="str">
        <f t="shared" si="14"/>
        <v> </v>
      </c>
      <c r="H1955" s="31" t="str">
        <f t="shared" si="15"/>
        <v> </v>
      </c>
    </row>
    <row r="1956" spans="7:8">
      <c r="G1956" s="31" t="str">
        <f t="shared" si="14"/>
        <v> </v>
      </c>
      <c r="H1956" s="31" t="str">
        <f t="shared" si="15"/>
        <v> </v>
      </c>
    </row>
    <row r="1957" spans="7:8">
      <c r="G1957" s="31" t="str">
        <f t="shared" si="14"/>
        <v> </v>
      </c>
      <c r="H1957" s="31" t="str">
        <f t="shared" si="15"/>
        <v> </v>
      </c>
    </row>
    <row r="1958" spans="7:8">
      <c r="G1958" s="31" t="str">
        <f t="shared" si="14"/>
        <v> </v>
      </c>
      <c r="H1958" s="31" t="str">
        <f t="shared" si="15"/>
        <v> </v>
      </c>
    </row>
    <row r="1959" spans="7:8">
      <c r="G1959" s="31" t="str">
        <f t="shared" si="14"/>
        <v> </v>
      </c>
      <c r="H1959" s="31" t="str">
        <f t="shared" si="15"/>
        <v> </v>
      </c>
    </row>
    <row r="1960" spans="7:8">
      <c r="G1960" s="31" t="str">
        <f t="shared" si="14"/>
        <v> </v>
      </c>
      <c r="H1960" s="31" t="str">
        <f t="shared" si="15"/>
        <v> </v>
      </c>
    </row>
    <row r="1961" spans="7:8">
      <c r="G1961" s="31" t="str">
        <f t="shared" si="14"/>
        <v> </v>
      </c>
      <c r="H1961" s="31" t="str">
        <f t="shared" si="15"/>
        <v> </v>
      </c>
    </row>
    <row r="1962" spans="7:8">
      <c r="G1962" s="31" t="str">
        <f t="shared" si="14"/>
        <v> </v>
      </c>
      <c r="H1962" s="31" t="str">
        <f t="shared" si="15"/>
        <v> </v>
      </c>
    </row>
    <row r="1963" spans="7:8">
      <c r="G1963" s="31" t="str">
        <f t="shared" si="14"/>
        <v> </v>
      </c>
      <c r="H1963" s="31" t="str">
        <f t="shared" si="15"/>
        <v> </v>
      </c>
    </row>
    <row r="1964" spans="7:8">
      <c r="G1964" s="31" t="str">
        <f t="shared" si="14"/>
        <v> </v>
      </c>
      <c r="H1964" s="31" t="str">
        <f t="shared" si="15"/>
        <v> </v>
      </c>
    </row>
    <row r="1965" spans="7:8">
      <c r="G1965" s="31" t="str">
        <f t="shared" si="14"/>
        <v> </v>
      </c>
      <c r="H1965" s="31" t="str">
        <f t="shared" si="15"/>
        <v> </v>
      </c>
    </row>
    <row r="1966" spans="7:8">
      <c r="G1966" s="31" t="str">
        <f t="shared" si="14"/>
        <v> </v>
      </c>
      <c r="H1966" s="31" t="str">
        <f t="shared" si="15"/>
        <v> </v>
      </c>
    </row>
    <row r="1967" spans="7:8">
      <c r="G1967" s="31" t="str">
        <f t="shared" si="14"/>
        <v> </v>
      </c>
      <c r="H1967" s="31" t="str">
        <f t="shared" si="15"/>
        <v> </v>
      </c>
    </row>
    <row r="1968" spans="7:8">
      <c r="G1968" s="31" t="str">
        <f t="shared" si="14"/>
        <v> </v>
      </c>
      <c r="H1968" s="31" t="str">
        <f t="shared" si="15"/>
        <v> </v>
      </c>
    </row>
    <row r="1969" spans="7:8">
      <c r="G1969" s="31" t="str">
        <f t="shared" si="14"/>
        <v> </v>
      </c>
      <c r="H1969" s="31" t="str">
        <f t="shared" si="15"/>
        <v> </v>
      </c>
    </row>
    <row r="1970" spans="7:8">
      <c r="G1970" s="31" t="str">
        <f t="shared" si="14"/>
        <v> </v>
      </c>
      <c r="H1970" s="31" t="str">
        <f t="shared" si="15"/>
        <v> </v>
      </c>
    </row>
    <row r="1971" spans="7:8">
      <c r="G1971" s="31" t="str">
        <f t="shared" si="14"/>
        <v> </v>
      </c>
      <c r="H1971" s="31" t="str">
        <f t="shared" si="15"/>
        <v> </v>
      </c>
    </row>
    <row r="1972" spans="7:8">
      <c r="G1972" s="31" t="str">
        <f t="shared" si="14"/>
        <v> </v>
      </c>
      <c r="H1972" s="31" t="str">
        <f t="shared" si="15"/>
        <v> </v>
      </c>
    </row>
    <row r="1973" spans="7:8">
      <c r="G1973" s="31" t="str">
        <f t="shared" si="14"/>
        <v> </v>
      </c>
      <c r="H1973" s="31" t="str">
        <f t="shared" si="15"/>
        <v> </v>
      </c>
    </row>
    <row r="1974" spans="7:8">
      <c r="G1974" s="31" t="str">
        <f t="shared" si="14"/>
        <v> </v>
      </c>
      <c r="H1974" s="31" t="str">
        <f t="shared" si="15"/>
        <v> </v>
      </c>
    </row>
    <row r="1975" spans="7:8">
      <c r="G1975" s="31" t="str">
        <f t="shared" si="14"/>
        <v> </v>
      </c>
      <c r="H1975" s="31" t="str">
        <f t="shared" si="15"/>
        <v> </v>
      </c>
    </row>
    <row r="1976" spans="7:8">
      <c r="G1976" s="31" t="str">
        <f t="shared" si="14"/>
        <v> </v>
      </c>
      <c r="H1976" s="31" t="str">
        <f t="shared" si="15"/>
        <v> </v>
      </c>
    </row>
    <row r="1977" spans="7:8">
      <c r="G1977" s="31" t="str">
        <f t="shared" si="14"/>
        <v> </v>
      </c>
      <c r="H1977" s="31" t="str">
        <f t="shared" si="15"/>
        <v> </v>
      </c>
    </row>
    <row r="1978" spans="7:8">
      <c r="G1978" s="31" t="str">
        <f t="shared" si="14"/>
        <v> </v>
      </c>
      <c r="H1978" s="31" t="str">
        <f t="shared" si="15"/>
        <v> </v>
      </c>
    </row>
    <row r="1979" spans="7:8">
      <c r="G1979" s="31" t="str">
        <f t="shared" si="14"/>
        <v> </v>
      </c>
      <c r="H1979" s="31" t="str">
        <f t="shared" si="15"/>
        <v> </v>
      </c>
    </row>
    <row r="1980" spans="7:8">
      <c r="G1980" s="31" t="str">
        <f t="shared" si="14"/>
        <v> </v>
      </c>
      <c r="H1980" s="31" t="str">
        <f t="shared" si="15"/>
        <v> </v>
      </c>
    </row>
    <row r="1981" spans="7:8">
      <c r="G1981" s="31" t="str">
        <f t="shared" si="14"/>
        <v> </v>
      </c>
      <c r="H1981" s="31" t="str">
        <f t="shared" si="15"/>
        <v> </v>
      </c>
    </row>
    <row r="1982" spans="7:8">
      <c r="G1982" s="31" t="str">
        <f t="shared" si="14"/>
        <v> </v>
      </c>
      <c r="H1982" s="31" t="str">
        <f t="shared" si="15"/>
        <v> </v>
      </c>
    </row>
    <row r="1983" spans="7:8">
      <c r="G1983" s="31" t="str">
        <f t="shared" si="14"/>
        <v> </v>
      </c>
      <c r="H1983" s="31" t="str">
        <f t="shared" si="15"/>
        <v> </v>
      </c>
    </row>
    <row r="1984" spans="7:8">
      <c r="G1984" s="31" t="str">
        <f t="shared" si="14"/>
        <v> </v>
      </c>
      <c r="H1984" s="31" t="str">
        <f t="shared" si="15"/>
        <v> </v>
      </c>
    </row>
    <row r="1985" spans="7:8">
      <c r="G1985" s="31" t="str">
        <f t="shared" si="14"/>
        <v> </v>
      </c>
      <c r="H1985" s="31" t="str">
        <f t="shared" si="15"/>
        <v> </v>
      </c>
    </row>
    <row r="1986" spans="7:8">
      <c r="G1986" s="31" t="str">
        <f t="shared" si="14"/>
        <v> </v>
      </c>
      <c r="H1986" s="31" t="str">
        <f t="shared" si="15"/>
        <v> </v>
      </c>
    </row>
    <row r="1987" spans="7:8">
      <c r="G1987" s="31" t="str">
        <f t="shared" si="14"/>
        <v> </v>
      </c>
      <c r="H1987" s="31" t="str">
        <f t="shared" si="15"/>
        <v> </v>
      </c>
    </row>
    <row r="1988" spans="7:8">
      <c r="G1988" s="31" t="str">
        <f t="shared" si="14"/>
        <v> </v>
      </c>
      <c r="H1988" s="31" t="str">
        <f t="shared" si="15"/>
        <v> </v>
      </c>
    </row>
    <row r="1989" spans="7:8">
      <c r="G1989" s="31" t="str">
        <f t="shared" si="14"/>
        <v> </v>
      </c>
      <c r="H1989" s="31" t="str">
        <f t="shared" si="15"/>
        <v> </v>
      </c>
    </row>
    <row r="1990" spans="7:8">
      <c r="G1990" s="31" t="str">
        <f t="shared" si="14"/>
        <v> </v>
      </c>
      <c r="H1990" s="31" t="str">
        <f t="shared" si="15"/>
        <v> </v>
      </c>
    </row>
    <row r="1991" spans="7:8">
      <c r="G1991" s="31" t="str">
        <f t="shared" si="14"/>
        <v> </v>
      </c>
      <c r="H1991" s="31" t="str">
        <f t="shared" si="15"/>
        <v> </v>
      </c>
    </row>
    <row r="1992" spans="7:8">
      <c r="G1992" s="31" t="str">
        <f t="shared" si="14"/>
        <v> </v>
      </c>
      <c r="H1992" s="31" t="str">
        <f t="shared" si="15"/>
        <v> </v>
      </c>
    </row>
    <row r="1993" spans="7:8">
      <c r="G1993" s="31" t="str">
        <f t="shared" si="14"/>
        <v> </v>
      </c>
      <c r="H1993" s="31" t="str">
        <f t="shared" si="15"/>
        <v> </v>
      </c>
    </row>
    <row r="1994" spans="7:8">
      <c r="G1994" s="31" t="str">
        <f t="shared" si="14"/>
        <v> </v>
      </c>
      <c r="H1994" s="31" t="str">
        <f t="shared" si="15"/>
        <v> </v>
      </c>
    </row>
    <row r="1995" spans="7:8">
      <c r="G1995" s="31" t="str">
        <f t="shared" si="14"/>
        <v> </v>
      </c>
      <c r="H1995" s="31" t="str">
        <f t="shared" si="15"/>
        <v> </v>
      </c>
    </row>
    <row r="1996" spans="7:8">
      <c r="G1996" s="31" t="str">
        <f t="shared" si="14"/>
        <v> </v>
      </c>
      <c r="H1996" s="31" t="str">
        <f t="shared" si="15"/>
        <v> </v>
      </c>
    </row>
    <row r="1997" spans="7:8">
      <c r="G1997" s="31" t="str">
        <f t="shared" si="14"/>
        <v> </v>
      </c>
      <c r="H1997" s="31" t="str">
        <f t="shared" si="15"/>
        <v> </v>
      </c>
    </row>
    <row r="1998" spans="7:8">
      <c r="G1998" s="31" t="str">
        <f t="shared" si="14"/>
        <v> </v>
      </c>
      <c r="H1998" s="31" t="str">
        <f t="shared" si="15"/>
        <v> </v>
      </c>
    </row>
    <row r="1999" spans="7:8">
      <c r="G1999" s="31" t="str">
        <f t="shared" si="14"/>
        <v> </v>
      </c>
      <c r="H1999" s="31" t="str">
        <f t="shared" si="15"/>
        <v> </v>
      </c>
    </row>
    <row r="2000" spans="7:8">
      <c r="G2000" s="31" t="str">
        <f t="shared" si="14"/>
        <v> </v>
      </c>
      <c r="H2000" s="31" t="str">
        <f t="shared" si="15"/>
        <v> </v>
      </c>
    </row>
    <row r="2001" spans="7:8">
      <c r="G2001" s="31" t="str">
        <f t="shared" si="14"/>
        <v> </v>
      </c>
      <c r="H2001" s="31" t="str">
        <f t="shared" si="15"/>
        <v> </v>
      </c>
    </row>
    <row r="2002" spans="7:8">
      <c r="G2002" s="31" t="str">
        <f t="shared" si="14"/>
        <v> </v>
      </c>
      <c r="H2002" s="31" t="str">
        <f t="shared" si="15"/>
        <v> </v>
      </c>
    </row>
    <row r="2003" spans="7:8">
      <c r="G2003" s="31" t="str">
        <f t="shared" si="14"/>
        <v> </v>
      </c>
      <c r="H2003" s="31" t="str">
        <f t="shared" si="15"/>
        <v> </v>
      </c>
    </row>
    <row r="2004" spans="7:8">
      <c r="G2004" s="31" t="str">
        <f t="shared" si="14"/>
        <v> </v>
      </c>
      <c r="H2004" s="31" t="str">
        <f t="shared" si="15"/>
        <v> </v>
      </c>
    </row>
    <row r="2005" spans="7:8">
      <c r="G2005" s="31" t="str">
        <f t="shared" si="14"/>
        <v> </v>
      </c>
      <c r="H2005" s="31" t="str">
        <f t="shared" si="15"/>
        <v> </v>
      </c>
    </row>
    <row r="2006" spans="7:8">
      <c r="G2006" s="31" t="str">
        <f t="shared" si="14"/>
        <v> </v>
      </c>
      <c r="H2006" s="31" t="str">
        <f t="shared" si="15"/>
        <v> </v>
      </c>
    </row>
    <row r="2007" spans="7:8">
      <c r="G2007" s="31" t="str">
        <f t="shared" si="14"/>
        <v> </v>
      </c>
      <c r="H2007" s="31" t="str">
        <f t="shared" si="15"/>
        <v> </v>
      </c>
    </row>
    <row r="2008" spans="7:8">
      <c r="G2008" s="31" t="str">
        <f t="shared" si="14"/>
        <v> </v>
      </c>
      <c r="H2008" s="31" t="str">
        <f t="shared" si="15"/>
        <v> </v>
      </c>
    </row>
    <row r="2009" spans="7:8">
      <c r="G2009" s="31" t="str">
        <f t="shared" si="14"/>
        <v> </v>
      </c>
      <c r="H2009" s="31" t="str">
        <f t="shared" si="15"/>
        <v> </v>
      </c>
    </row>
    <row r="2010" spans="7:8">
      <c r="G2010" s="31" t="str">
        <f t="shared" si="14"/>
        <v> </v>
      </c>
      <c r="H2010" s="31" t="str">
        <f t="shared" si="15"/>
        <v> </v>
      </c>
    </row>
    <row r="2011" spans="7:8">
      <c r="G2011" s="31" t="str">
        <f t="shared" si="14"/>
        <v> </v>
      </c>
      <c r="H2011" s="31" t="str">
        <f t="shared" si="15"/>
        <v> </v>
      </c>
    </row>
    <row r="2012" spans="7:8">
      <c r="G2012" s="31" t="str">
        <f t="shared" si="14"/>
        <v> </v>
      </c>
      <c r="H2012" s="31" t="str">
        <f t="shared" si="15"/>
        <v> </v>
      </c>
    </row>
    <row r="2013" spans="7:8">
      <c r="G2013" s="31" t="str">
        <f t="shared" si="14"/>
        <v> </v>
      </c>
      <c r="H2013" s="31" t="str">
        <f t="shared" si="15"/>
        <v> </v>
      </c>
    </row>
    <row r="2014" spans="7:8">
      <c r="G2014" s="31" t="str">
        <f t="shared" si="14"/>
        <v> </v>
      </c>
      <c r="H2014" s="31" t="str">
        <f t="shared" si="15"/>
        <v> </v>
      </c>
    </row>
    <row r="2015" spans="7:8">
      <c r="G2015" s="31" t="str">
        <f t="shared" si="14"/>
        <v> </v>
      </c>
      <c r="H2015" s="31" t="str">
        <f t="shared" si="15"/>
        <v> </v>
      </c>
    </row>
    <row r="2016" spans="7:8">
      <c r="G2016" s="31" t="str">
        <f t="shared" si="14"/>
        <v> </v>
      </c>
      <c r="H2016" s="31" t="str">
        <f t="shared" si="15"/>
        <v> </v>
      </c>
    </row>
    <row r="2017" spans="7:8">
      <c r="G2017" s="31" t="str">
        <f t="shared" si="14"/>
        <v> </v>
      </c>
      <c r="H2017" s="31" t="str">
        <f t="shared" si="15"/>
        <v> </v>
      </c>
    </row>
    <row r="2018" spans="7:8">
      <c r="G2018" s="31" t="str">
        <f t="shared" si="14"/>
        <v> </v>
      </c>
      <c r="H2018" s="31" t="str">
        <f t="shared" si="15"/>
        <v> </v>
      </c>
    </row>
    <row r="2019" spans="7:8">
      <c r="G2019" s="31" t="str">
        <f t="shared" si="14"/>
        <v> </v>
      </c>
      <c r="H2019" s="31" t="str">
        <f t="shared" si="15"/>
        <v> </v>
      </c>
    </row>
    <row r="2020" spans="7:8">
      <c r="G2020" s="31" t="str">
        <f t="shared" si="14"/>
        <v> </v>
      </c>
      <c r="H2020" s="31" t="str">
        <f t="shared" si="15"/>
        <v> </v>
      </c>
    </row>
    <row r="2021" spans="7:8">
      <c r="G2021" s="31" t="str">
        <f t="shared" si="14"/>
        <v> </v>
      </c>
      <c r="H2021" s="31" t="str">
        <f t="shared" si="15"/>
        <v> </v>
      </c>
    </row>
    <row r="2022" spans="7:8">
      <c r="G2022" s="31" t="str">
        <f t="shared" si="14"/>
        <v> </v>
      </c>
      <c r="H2022" s="31" t="str">
        <f t="shared" si="15"/>
        <v> </v>
      </c>
    </row>
    <row r="2023" spans="7:8">
      <c r="G2023" s="31" t="str">
        <f t="shared" si="14"/>
        <v> </v>
      </c>
      <c r="H2023" s="31" t="str">
        <f t="shared" si="15"/>
        <v> </v>
      </c>
    </row>
    <row r="2024" spans="7:8">
      <c r="G2024" s="31" t="str">
        <f t="shared" si="14"/>
        <v> </v>
      </c>
      <c r="H2024" s="31" t="str">
        <f t="shared" si="15"/>
        <v> </v>
      </c>
    </row>
    <row r="2025" spans="7:8">
      <c r="G2025" s="31" t="str">
        <f t="shared" si="14"/>
        <v> </v>
      </c>
      <c r="H2025" s="31" t="str">
        <f t="shared" si="15"/>
        <v> </v>
      </c>
    </row>
    <row r="2026" spans="7:8">
      <c r="G2026" s="31" t="str">
        <f t="shared" si="14"/>
        <v> </v>
      </c>
      <c r="H2026" s="31" t="str">
        <f t="shared" si="15"/>
        <v> </v>
      </c>
    </row>
    <row r="2027" spans="7:8">
      <c r="G2027" s="31" t="str">
        <f t="shared" si="14"/>
        <v> </v>
      </c>
      <c r="H2027" s="31" t="str">
        <f t="shared" si="15"/>
        <v> </v>
      </c>
    </row>
    <row r="2028" spans="7:8">
      <c r="G2028" s="31" t="str">
        <f t="shared" si="14"/>
        <v> </v>
      </c>
      <c r="H2028" s="31" t="str">
        <f t="shared" si="15"/>
        <v> </v>
      </c>
    </row>
    <row r="2029" spans="7:8">
      <c r="G2029" s="31" t="str">
        <f t="shared" si="14"/>
        <v> </v>
      </c>
      <c r="H2029" s="31" t="str">
        <f t="shared" si="15"/>
        <v> </v>
      </c>
    </row>
    <row r="2030" spans="7:8">
      <c r="G2030" s="31" t="str">
        <f t="shared" si="14"/>
        <v> </v>
      </c>
      <c r="H2030" s="31" t="str">
        <f t="shared" si="15"/>
        <v> </v>
      </c>
    </row>
    <row r="2031" spans="7:8">
      <c r="G2031" s="31" t="str">
        <f t="shared" si="14"/>
        <v> </v>
      </c>
      <c r="H2031" s="31" t="str">
        <f t="shared" si="15"/>
        <v> </v>
      </c>
    </row>
    <row r="2032" spans="7:8">
      <c r="G2032" s="31" t="str">
        <f t="shared" si="14"/>
        <v> </v>
      </c>
      <c r="H2032" s="31" t="str">
        <f t="shared" si="15"/>
        <v> </v>
      </c>
    </row>
    <row r="2033" spans="7:8">
      <c r="G2033" s="31" t="str">
        <f t="shared" si="14"/>
        <v> </v>
      </c>
      <c r="H2033" s="31" t="str">
        <f t="shared" si="15"/>
        <v> </v>
      </c>
    </row>
    <row r="2034" spans="7:8">
      <c r="G2034" s="31" t="str">
        <f t="shared" si="14"/>
        <v> </v>
      </c>
      <c r="H2034" s="31" t="str">
        <f t="shared" si="15"/>
        <v> </v>
      </c>
    </row>
    <row r="2035" spans="7:8">
      <c r="G2035" s="31" t="str">
        <f t="shared" si="14"/>
        <v> </v>
      </c>
      <c r="H2035" s="31" t="str">
        <f t="shared" si="15"/>
        <v> </v>
      </c>
    </row>
    <row r="2036" spans="7:8">
      <c r="G2036" s="31" t="str">
        <f t="shared" si="14"/>
        <v> </v>
      </c>
      <c r="H2036" s="31" t="str">
        <f t="shared" si="15"/>
        <v> </v>
      </c>
    </row>
    <row r="2037" spans="7:8">
      <c r="G2037" s="31" t="str">
        <f t="shared" si="14"/>
        <v> </v>
      </c>
      <c r="H2037" s="31" t="str">
        <f t="shared" si="15"/>
        <v> </v>
      </c>
    </row>
    <row r="2038" spans="7:8">
      <c r="G2038" s="31" t="str">
        <f t="shared" si="14"/>
        <v> </v>
      </c>
      <c r="H2038" s="31" t="str">
        <f t="shared" si="15"/>
        <v> </v>
      </c>
    </row>
    <row r="2039" spans="7:8">
      <c r="G2039" s="31" t="str">
        <f t="shared" si="14"/>
        <v> </v>
      </c>
      <c r="H2039" s="31" t="str">
        <f t="shared" si="15"/>
        <v> </v>
      </c>
    </row>
    <row r="2040" spans="7:8">
      <c r="G2040" s="31" t="str">
        <f t="shared" si="14"/>
        <v> </v>
      </c>
      <c r="H2040" s="31" t="str">
        <f t="shared" si="15"/>
        <v> </v>
      </c>
    </row>
    <row r="2041" spans="7:8">
      <c r="G2041" s="31" t="str">
        <f t="shared" si="14"/>
        <v> </v>
      </c>
      <c r="H2041" s="31" t="str">
        <f t="shared" si="15"/>
        <v> </v>
      </c>
    </row>
    <row r="2042" spans="7:8">
      <c r="G2042" s="31" t="str">
        <f t="shared" ref="G2042:G2296" si="16">IFERROR(IF($D2042&gt;0,IF($D2042=$G$1,$F2042," ")," ")," ")</f>
        <v> </v>
      </c>
      <c r="H2042" s="31" t="str">
        <f t="shared" ref="H2042:H2296" si="17">IFERROR(IF($D2042&gt;0,IF($D2042=$H$1,$F2042," ")," ")," ")</f>
        <v> </v>
      </c>
    </row>
    <row r="2043" spans="7:8">
      <c r="G2043" s="31" t="str">
        <f t="shared" si="16"/>
        <v> </v>
      </c>
      <c r="H2043" s="31" t="str">
        <f t="shared" si="17"/>
        <v> </v>
      </c>
    </row>
    <row r="2044" spans="7:8">
      <c r="G2044" s="31" t="str">
        <f t="shared" si="16"/>
        <v> </v>
      </c>
      <c r="H2044" s="31" t="str">
        <f t="shared" si="17"/>
        <v> </v>
      </c>
    </row>
    <row r="2045" spans="7:8">
      <c r="G2045" s="31" t="str">
        <f t="shared" si="16"/>
        <v> </v>
      </c>
      <c r="H2045" s="31" t="str">
        <f t="shared" si="17"/>
        <v> </v>
      </c>
    </row>
    <row r="2046" spans="7:8">
      <c r="G2046" s="31" t="str">
        <f t="shared" si="16"/>
        <v> </v>
      </c>
      <c r="H2046" s="31" t="str">
        <f t="shared" si="17"/>
        <v> </v>
      </c>
    </row>
    <row r="2047" spans="7:8">
      <c r="G2047" s="31" t="str">
        <f t="shared" si="16"/>
        <v> </v>
      </c>
      <c r="H2047" s="31" t="str">
        <f t="shared" si="17"/>
        <v> </v>
      </c>
    </row>
    <row r="2048" spans="7:8">
      <c r="G2048" s="31" t="str">
        <f t="shared" si="16"/>
        <v> </v>
      </c>
      <c r="H2048" s="31" t="str">
        <f t="shared" si="17"/>
        <v> </v>
      </c>
    </row>
    <row r="2049" spans="7:8">
      <c r="G2049" s="31" t="str">
        <f t="shared" si="16"/>
        <v> </v>
      </c>
      <c r="H2049" s="31" t="str">
        <f t="shared" si="17"/>
        <v> </v>
      </c>
    </row>
    <row r="2050" spans="7:8">
      <c r="G2050" s="31" t="str">
        <f t="shared" si="16"/>
        <v> </v>
      </c>
      <c r="H2050" s="31" t="str">
        <f t="shared" si="17"/>
        <v> </v>
      </c>
    </row>
    <row r="2051" spans="7:8">
      <c r="G2051" s="31" t="str">
        <f t="shared" si="16"/>
        <v> </v>
      </c>
      <c r="H2051" s="31" t="str">
        <f t="shared" si="17"/>
        <v> </v>
      </c>
    </row>
    <row r="2052" spans="7:8">
      <c r="G2052" s="31" t="str">
        <f t="shared" si="16"/>
        <v> </v>
      </c>
      <c r="H2052" s="31" t="str">
        <f t="shared" si="17"/>
        <v> </v>
      </c>
    </row>
    <row r="2053" spans="7:8">
      <c r="G2053" s="31" t="str">
        <f t="shared" si="16"/>
        <v> </v>
      </c>
      <c r="H2053" s="31" t="str">
        <f t="shared" si="17"/>
        <v> </v>
      </c>
    </row>
    <row r="2054" spans="7:8">
      <c r="G2054" s="31" t="str">
        <f t="shared" si="16"/>
        <v> </v>
      </c>
      <c r="H2054" s="31" t="str">
        <f t="shared" si="17"/>
        <v> </v>
      </c>
    </row>
    <row r="2055" spans="7:8">
      <c r="G2055" s="31" t="str">
        <f t="shared" si="16"/>
        <v> </v>
      </c>
      <c r="H2055" s="31" t="str">
        <f t="shared" si="17"/>
        <v> </v>
      </c>
    </row>
    <row r="2056" spans="7:8">
      <c r="G2056" s="31" t="str">
        <f t="shared" si="16"/>
        <v> </v>
      </c>
      <c r="H2056" s="31" t="str">
        <f t="shared" si="17"/>
        <v> </v>
      </c>
    </row>
    <row r="2057" spans="7:8">
      <c r="G2057" s="31" t="str">
        <f t="shared" si="16"/>
        <v> </v>
      </c>
      <c r="H2057" s="31" t="str">
        <f t="shared" si="17"/>
        <v> </v>
      </c>
    </row>
    <row r="2058" spans="7:8">
      <c r="G2058" s="31" t="str">
        <f t="shared" si="16"/>
        <v> </v>
      </c>
      <c r="H2058" s="31" t="str">
        <f t="shared" si="17"/>
        <v> </v>
      </c>
    </row>
    <row r="2059" spans="7:8">
      <c r="G2059" s="31" t="str">
        <f t="shared" si="16"/>
        <v> </v>
      </c>
      <c r="H2059" s="31" t="str">
        <f t="shared" si="17"/>
        <v> </v>
      </c>
    </row>
    <row r="2060" spans="7:8">
      <c r="G2060" s="31" t="str">
        <f t="shared" si="16"/>
        <v> </v>
      </c>
      <c r="H2060" s="31" t="str">
        <f t="shared" si="17"/>
        <v> </v>
      </c>
    </row>
    <row r="2061" spans="7:8">
      <c r="G2061" s="31" t="str">
        <f t="shared" si="16"/>
        <v> </v>
      </c>
      <c r="H2061" s="31" t="str">
        <f t="shared" si="17"/>
        <v> </v>
      </c>
    </row>
    <row r="2062" spans="7:8">
      <c r="G2062" s="31" t="str">
        <f t="shared" si="16"/>
        <v> </v>
      </c>
      <c r="H2062" s="31" t="str">
        <f t="shared" si="17"/>
        <v> </v>
      </c>
    </row>
    <row r="2063" spans="7:8">
      <c r="G2063" s="31" t="str">
        <f t="shared" si="16"/>
        <v> </v>
      </c>
      <c r="H2063" s="31" t="str">
        <f t="shared" si="17"/>
        <v> </v>
      </c>
    </row>
    <row r="2064" spans="7:8">
      <c r="G2064" s="31" t="str">
        <f t="shared" si="16"/>
        <v> </v>
      </c>
      <c r="H2064" s="31" t="str">
        <f t="shared" si="17"/>
        <v> </v>
      </c>
    </row>
    <row r="2065" spans="7:8">
      <c r="G2065" s="31" t="str">
        <f t="shared" si="16"/>
        <v> </v>
      </c>
      <c r="H2065" s="31" t="str">
        <f t="shared" si="17"/>
        <v> </v>
      </c>
    </row>
    <row r="2066" spans="7:8">
      <c r="G2066" s="31" t="str">
        <f t="shared" si="16"/>
        <v> </v>
      </c>
      <c r="H2066" s="31" t="str">
        <f t="shared" si="17"/>
        <v> </v>
      </c>
    </row>
    <row r="2067" spans="7:8">
      <c r="G2067" s="31" t="str">
        <f t="shared" si="16"/>
        <v> </v>
      </c>
      <c r="H2067" s="31" t="str">
        <f t="shared" si="17"/>
        <v> </v>
      </c>
    </row>
    <row r="2068" spans="7:8">
      <c r="G2068" s="31" t="str">
        <f t="shared" si="16"/>
        <v> </v>
      </c>
      <c r="H2068" s="31" t="str">
        <f t="shared" si="17"/>
        <v> </v>
      </c>
    </row>
    <row r="2069" spans="7:8">
      <c r="G2069" s="31" t="str">
        <f t="shared" si="16"/>
        <v> </v>
      </c>
      <c r="H2069" s="31" t="str">
        <f t="shared" si="17"/>
        <v> </v>
      </c>
    </row>
    <row r="2070" spans="7:8">
      <c r="G2070" s="31" t="str">
        <f t="shared" si="16"/>
        <v> </v>
      </c>
      <c r="H2070" s="31" t="str">
        <f t="shared" si="17"/>
        <v> </v>
      </c>
    </row>
    <row r="2071" spans="7:8">
      <c r="G2071" s="31" t="str">
        <f t="shared" si="16"/>
        <v> </v>
      </c>
      <c r="H2071" s="31" t="str">
        <f t="shared" si="17"/>
        <v> </v>
      </c>
    </row>
    <row r="2072" spans="7:8">
      <c r="G2072" s="31" t="str">
        <f t="shared" si="16"/>
        <v> </v>
      </c>
      <c r="H2072" s="31" t="str">
        <f t="shared" si="17"/>
        <v> </v>
      </c>
    </row>
    <row r="2073" spans="7:8">
      <c r="G2073" s="31" t="str">
        <f t="shared" si="16"/>
        <v> </v>
      </c>
      <c r="H2073" s="31" t="str">
        <f t="shared" si="17"/>
        <v> </v>
      </c>
    </row>
    <row r="2074" spans="7:8">
      <c r="G2074" s="31" t="str">
        <f t="shared" si="16"/>
        <v> </v>
      </c>
      <c r="H2074" s="31" t="str">
        <f t="shared" si="17"/>
        <v> </v>
      </c>
    </row>
    <row r="2075" spans="7:8">
      <c r="G2075" s="31" t="str">
        <f t="shared" si="16"/>
        <v> </v>
      </c>
      <c r="H2075" s="31" t="str">
        <f t="shared" si="17"/>
        <v> </v>
      </c>
    </row>
    <row r="2076" spans="7:8">
      <c r="G2076" s="31" t="str">
        <f t="shared" si="16"/>
        <v> </v>
      </c>
      <c r="H2076" s="31" t="str">
        <f t="shared" si="17"/>
        <v> </v>
      </c>
    </row>
    <row r="2077" spans="7:8">
      <c r="G2077" s="31" t="str">
        <f t="shared" si="16"/>
        <v> </v>
      </c>
      <c r="H2077" s="31" t="str">
        <f t="shared" si="17"/>
        <v> </v>
      </c>
    </row>
    <row r="2078" spans="7:8">
      <c r="G2078" s="31" t="str">
        <f t="shared" si="16"/>
        <v> </v>
      </c>
      <c r="H2078" s="31" t="str">
        <f t="shared" si="17"/>
        <v> </v>
      </c>
    </row>
    <row r="2079" spans="7:8">
      <c r="G2079" s="31" t="str">
        <f t="shared" si="16"/>
        <v> </v>
      </c>
      <c r="H2079" s="31" t="str">
        <f t="shared" si="17"/>
        <v> </v>
      </c>
    </row>
    <row r="2080" spans="7:8">
      <c r="G2080" s="31" t="str">
        <f t="shared" si="16"/>
        <v> </v>
      </c>
      <c r="H2080" s="31" t="str">
        <f t="shared" si="17"/>
        <v> </v>
      </c>
    </row>
    <row r="2081" spans="7:8">
      <c r="G2081" s="31" t="str">
        <f t="shared" si="16"/>
        <v> </v>
      </c>
      <c r="H2081" s="31" t="str">
        <f t="shared" si="17"/>
        <v> </v>
      </c>
    </row>
    <row r="2082" spans="7:8">
      <c r="G2082" s="31" t="str">
        <f t="shared" si="16"/>
        <v> </v>
      </c>
      <c r="H2082" s="31" t="str">
        <f t="shared" si="17"/>
        <v> </v>
      </c>
    </row>
    <row r="2083" spans="7:8">
      <c r="G2083" s="31" t="str">
        <f t="shared" si="16"/>
        <v> </v>
      </c>
      <c r="H2083" s="31" t="str">
        <f t="shared" si="17"/>
        <v> </v>
      </c>
    </row>
    <row r="2084" spans="7:8">
      <c r="G2084" s="31" t="str">
        <f t="shared" si="16"/>
        <v> </v>
      </c>
      <c r="H2084" s="31" t="str">
        <f t="shared" si="17"/>
        <v> </v>
      </c>
    </row>
    <row r="2085" spans="7:8">
      <c r="G2085" s="31" t="str">
        <f t="shared" si="16"/>
        <v> </v>
      </c>
      <c r="H2085" s="31" t="str">
        <f t="shared" si="17"/>
        <v> </v>
      </c>
    </row>
    <row r="2086" spans="7:8">
      <c r="G2086" s="31" t="str">
        <f t="shared" si="16"/>
        <v> </v>
      </c>
      <c r="H2086" s="31" t="str">
        <f t="shared" si="17"/>
        <v> </v>
      </c>
    </row>
    <row r="2087" spans="7:8">
      <c r="G2087" s="31" t="str">
        <f t="shared" si="16"/>
        <v> </v>
      </c>
      <c r="H2087" s="31" t="str">
        <f t="shared" si="17"/>
        <v> </v>
      </c>
    </row>
    <row r="2088" spans="7:8">
      <c r="G2088" s="31" t="str">
        <f t="shared" si="16"/>
        <v> </v>
      </c>
      <c r="H2088" s="31" t="str">
        <f t="shared" si="17"/>
        <v> </v>
      </c>
    </row>
    <row r="2089" spans="7:8">
      <c r="G2089" s="31" t="str">
        <f t="shared" si="16"/>
        <v> </v>
      </c>
      <c r="H2089" s="31" t="str">
        <f t="shared" si="17"/>
        <v> </v>
      </c>
    </row>
    <row r="2090" spans="7:8">
      <c r="G2090" s="31" t="str">
        <f t="shared" si="16"/>
        <v> </v>
      </c>
      <c r="H2090" s="31" t="str">
        <f t="shared" si="17"/>
        <v> </v>
      </c>
    </row>
    <row r="2091" spans="7:8">
      <c r="G2091" s="31" t="str">
        <f t="shared" si="16"/>
        <v> </v>
      </c>
      <c r="H2091" s="31" t="str">
        <f t="shared" si="17"/>
        <v> </v>
      </c>
    </row>
    <row r="2092" spans="7:8">
      <c r="G2092" s="31" t="str">
        <f t="shared" si="16"/>
        <v> </v>
      </c>
      <c r="H2092" s="31" t="str">
        <f t="shared" si="17"/>
        <v> </v>
      </c>
    </row>
    <row r="2093" spans="7:8">
      <c r="G2093" s="31" t="str">
        <f t="shared" si="16"/>
        <v> </v>
      </c>
      <c r="H2093" s="31" t="str">
        <f t="shared" si="17"/>
        <v> </v>
      </c>
    </row>
    <row r="2094" spans="7:8">
      <c r="G2094" s="31" t="str">
        <f t="shared" si="16"/>
        <v> </v>
      </c>
      <c r="H2094" s="31" t="str">
        <f t="shared" si="17"/>
        <v> </v>
      </c>
    </row>
    <row r="2095" spans="7:8">
      <c r="G2095" s="31" t="str">
        <f t="shared" si="16"/>
        <v> </v>
      </c>
      <c r="H2095" s="31" t="str">
        <f t="shared" si="17"/>
        <v> </v>
      </c>
    </row>
    <row r="2096" spans="7:8">
      <c r="G2096" s="31" t="str">
        <f t="shared" si="16"/>
        <v> </v>
      </c>
      <c r="H2096" s="31" t="str">
        <f t="shared" si="17"/>
        <v> </v>
      </c>
    </row>
    <row r="2097" spans="7:8">
      <c r="G2097" s="31" t="str">
        <f t="shared" si="16"/>
        <v> </v>
      </c>
      <c r="H2097" s="31" t="str">
        <f t="shared" si="17"/>
        <v> </v>
      </c>
    </row>
    <row r="2098" spans="7:8">
      <c r="G2098" s="31" t="str">
        <f t="shared" si="16"/>
        <v> </v>
      </c>
      <c r="H2098" s="31" t="str">
        <f t="shared" si="17"/>
        <v> </v>
      </c>
    </row>
    <row r="2099" spans="7:8">
      <c r="G2099" s="31" t="str">
        <f t="shared" si="16"/>
        <v> </v>
      </c>
      <c r="H2099" s="31" t="str">
        <f t="shared" si="17"/>
        <v> </v>
      </c>
    </row>
    <row r="2100" spans="7:8">
      <c r="G2100" s="31" t="str">
        <f t="shared" si="16"/>
        <v> </v>
      </c>
      <c r="H2100" s="31" t="str">
        <f t="shared" si="17"/>
        <v> </v>
      </c>
    </row>
    <row r="2101" spans="7:8">
      <c r="G2101" s="31" t="str">
        <f t="shared" si="16"/>
        <v> </v>
      </c>
      <c r="H2101" s="31" t="str">
        <f t="shared" si="17"/>
        <v> </v>
      </c>
    </row>
    <row r="2102" spans="7:8">
      <c r="G2102" s="31" t="str">
        <f t="shared" si="16"/>
        <v> </v>
      </c>
      <c r="H2102" s="31" t="str">
        <f t="shared" si="17"/>
        <v> </v>
      </c>
    </row>
    <row r="2103" spans="7:8">
      <c r="G2103" s="31" t="str">
        <f t="shared" si="16"/>
        <v> </v>
      </c>
      <c r="H2103" s="31" t="str">
        <f t="shared" si="17"/>
        <v> </v>
      </c>
    </row>
    <row r="2104" spans="7:8">
      <c r="G2104" s="31" t="str">
        <f t="shared" si="16"/>
        <v> </v>
      </c>
      <c r="H2104" s="31" t="str">
        <f t="shared" si="17"/>
        <v> </v>
      </c>
    </row>
    <row r="2105" spans="7:8">
      <c r="G2105" s="31" t="str">
        <f t="shared" si="16"/>
        <v> </v>
      </c>
      <c r="H2105" s="31" t="str">
        <f t="shared" si="17"/>
        <v> </v>
      </c>
    </row>
    <row r="2106" spans="7:8">
      <c r="G2106" s="31" t="str">
        <f t="shared" si="16"/>
        <v> </v>
      </c>
      <c r="H2106" s="31" t="str">
        <f t="shared" si="17"/>
        <v> </v>
      </c>
    </row>
    <row r="2107" spans="7:8">
      <c r="G2107" s="31" t="str">
        <f t="shared" si="16"/>
        <v> </v>
      </c>
      <c r="H2107" s="31" t="str">
        <f t="shared" si="17"/>
        <v> </v>
      </c>
    </row>
    <row r="2108" spans="7:8">
      <c r="G2108" s="31" t="str">
        <f t="shared" si="16"/>
        <v> </v>
      </c>
      <c r="H2108" s="31" t="str">
        <f t="shared" si="17"/>
        <v> </v>
      </c>
    </row>
    <row r="2109" spans="7:8">
      <c r="G2109" s="31" t="str">
        <f t="shared" si="16"/>
        <v> </v>
      </c>
      <c r="H2109" s="31" t="str">
        <f t="shared" si="17"/>
        <v> </v>
      </c>
    </row>
    <row r="2110" spans="7:8">
      <c r="G2110" s="31" t="str">
        <f t="shared" si="16"/>
        <v> </v>
      </c>
      <c r="H2110" s="31" t="str">
        <f t="shared" si="17"/>
        <v> </v>
      </c>
    </row>
    <row r="2111" spans="7:8">
      <c r="G2111" s="31" t="str">
        <f t="shared" si="16"/>
        <v> </v>
      </c>
      <c r="H2111" s="31" t="str">
        <f t="shared" si="17"/>
        <v> </v>
      </c>
    </row>
    <row r="2112" spans="7:8">
      <c r="G2112" s="31" t="str">
        <f t="shared" si="16"/>
        <v> </v>
      </c>
      <c r="H2112" s="31" t="str">
        <f t="shared" si="17"/>
        <v> </v>
      </c>
    </row>
    <row r="2113" spans="7:8">
      <c r="G2113" s="31" t="str">
        <f t="shared" si="16"/>
        <v> </v>
      </c>
      <c r="H2113" s="31" t="str">
        <f t="shared" si="17"/>
        <v> </v>
      </c>
    </row>
    <row r="2114" spans="7:8">
      <c r="G2114" s="31" t="str">
        <f t="shared" si="16"/>
        <v> </v>
      </c>
      <c r="H2114" s="31" t="str">
        <f t="shared" si="17"/>
        <v> </v>
      </c>
    </row>
    <row r="2115" spans="7:8">
      <c r="G2115" s="31" t="str">
        <f t="shared" si="16"/>
        <v> </v>
      </c>
      <c r="H2115" s="31" t="str">
        <f t="shared" si="17"/>
        <v> </v>
      </c>
    </row>
    <row r="2116" spans="7:8">
      <c r="G2116" s="31" t="str">
        <f t="shared" si="16"/>
        <v> </v>
      </c>
      <c r="H2116" s="31" t="str">
        <f t="shared" si="17"/>
        <v> </v>
      </c>
    </row>
    <row r="2117" spans="7:8">
      <c r="G2117" s="31" t="str">
        <f t="shared" si="16"/>
        <v> </v>
      </c>
      <c r="H2117" s="31" t="str">
        <f t="shared" si="17"/>
        <v> </v>
      </c>
    </row>
    <row r="2118" spans="7:8">
      <c r="G2118" s="31" t="str">
        <f t="shared" si="16"/>
        <v> </v>
      </c>
      <c r="H2118" s="31" t="str">
        <f t="shared" si="17"/>
        <v> </v>
      </c>
    </row>
    <row r="2119" spans="7:8">
      <c r="G2119" s="31" t="str">
        <f t="shared" si="16"/>
        <v> </v>
      </c>
      <c r="H2119" s="31" t="str">
        <f t="shared" si="17"/>
        <v> </v>
      </c>
    </row>
    <row r="2120" spans="7:8">
      <c r="G2120" s="31" t="str">
        <f t="shared" si="16"/>
        <v> </v>
      </c>
      <c r="H2120" s="31" t="str">
        <f t="shared" si="17"/>
        <v> </v>
      </c>
    </row>
    <row r="2121" spans="7:8">
      <c r="G2121" s="31" t="str">
        <f t="shared" si="16"/>
        <v> </v>
      </c>
      <c r="H2121" s="31" t="str">
        <f t="shared" si="17"/>
        <v> </v>
      </c>
    </row>
    <row r="2122" spans="7:8">
      <c r="G2122" s="31" t="str">
        <f t="shared" si="16"/>
        <v> </v>
      </c>
      <c r="H2122" s="31" t="str">
        <f t="shared" si="17"/>
        <v> </v>
      </c>
    </row>
    <row r="2123" spans="7:8">
      <c r="G2123" s="31" t="str">
        <f t="shared" si="16"/>
        <v> </v>
      </c>
      <c r="H2123" s="31" t="str">
        <f t="shared" si="17"/>
        <v> </v>
      </c>
    </row>
    <row r="2124" spans="7:8">
      <c r="G2124" s="31" t="str">
        <f t="shared" si="16"/>
        <v> </v>
      </c>
      <c r="H2124" s="31" t="str">
        <f t="shared" si="17"/>
        <v> </v>
      </c>
    </row>
    <row r="2125" spans="7:8">
      <c r="G2125" s="31" t="str">
        <f t="shared" si="16"/>
        <v> </v>
      </c>
      <c r="H2125" s="31" t="str">
        <f t="shared" si="17"/>
        <v> </v>
      </c>
    </row>
    <row r="2126" spans="7:8">
      <c r="G2126" s="31" t="str">
        <f t="shared" si="16"/>
        <v> </v>
      </c>
      <c r="H2126" s="31" t="str">
        <f t="shared" si="17"/>
        <v> </v>
      </c>
    </row>
    <row r="2127" spans="7:8">
      <c r="G2127" s="31" t="str">
        <f t="shared" si="16"/>
        <v> </v>
      </c>
      <c r="H2127" s="31" t="str">
        <f t="shared" si="17"/>
        <v> </v>
      </c>
    </row>
    <row r="2128" spans="7:8">
      <c r="G2128" s="31" t="str">
        <f t="shared" si="16"/>
        <v> </v>
      </c>
      <c r="H2128" s="31" t="str">
        <f t="shared" si="17"/>
        <v> </v>
      </c>
    </row>
    <row r="2129" spans="7:8">
      <c r="G2129" s="31" t="str">
        <f t="shared" si="16"/>
        <v> </v>
      </c>
      <c r="H2129" s="31" t="str">
        <f t="shared" si="17"/>
        <v> </v>
      </c>
    </row>
    <row r="2130" spans="7:8">
      <c r="G2130" s="31" t="str">
        <f t="shared" si="16"/>
        <v> </v>
      </c>
      <c r="H2130" s="31" t="str">
        <f t="shared" si="17"/>
        <v> </v>
      </c>
    </row>
    <row r="2131" spans="7:8">
      <c r="G2131" s="31" t="str">
        <f t="shared" si="16"/>
        <v> </v>
      </c>
      <c r="H2131" s="31" t="str">
        <f t="shared" si="17"/>
        <v> </v>
      </c>
    </row>
    <row r="2132" spans="7:8">
      <c r="G2132" s="31" t="str">
        <f t="shared" si="16"/>
        <v> </v>
      </c>
      <c r="H2132" s="31" t="str">
        <f t="shared" si="17"/>
        <v> </v>
      </c>
    </row>
    <row r="2133" spans="7:8">
      <c r="G2133" s="31" t="str">
        <f t="shared" si="16"/>
        <v> </v>
      </c>
      <c r="H2133" s="31" t="str">
        <f t="shared" si="17"/>
        <v> </v>
      </c>
    </row>
    <row r="2134" spans="7:8">
      <c r="G2134" s="31" t="str">
        <f t="shared" si="16"/>
        <v> </v>
      </c>
      <c r="H2134" s="31" t="str">
        <f t="shared" si="17"/>
        <v> </v>
      </c>
    </row>
    <row r="2135" spans="7:8">
      <c r="G2135" s="31" t="str">
        <f t="shared" si="16"/>
        <v> </v>
      </c>
      <c r="H2135" s="31" t="str">
        <f t="shared" si="17"/>
        <v> </v>
      </c>
    </row>
    <row r="2136" spans="7:8">
      <c r="G2136" s="31" t="str">
        <f t="shared" si="16"/>
        <v> </v>
      </c>
      <c r="H2136" s="31" t="str">
        <f t="shared" si="17"/>
        <v> </v>
      </c>
    </row>
    <row r="2137" spans="7:8">
      <c r="G2137" s="31" t="str">
        <f t="shared" si="16"/>
        <v> </v>
      </c>
      <c r="H2137" s="31" t="str">
        <f t="shared" si="17"/>
        <v> </v>
      </c>
    </row>
    <row r="2138" spans="7:8">
      <c r="G2138" s="31" t="str">
        <f t="shared" si="16"/>
        <v> </v>
      </c>
      <c r="H2138" s="31" t="str">
        <f t="shared" si="17"/>
        <v> </v>
      </c>
    </row>
    <row r="2139" spans="7:8">
      <c r="G2139" s="31" t="str">
        <f t="shared" si="16"/>
        <v> </v>
      </c>
      <c r="H2139" s="31" t="str">
        <f t="shared" si="17"/>
        <v> </v>
      </c>
    </row>
    <row r="2140" spans="7:8">
      <c r="G2140" s="31" t="str">
        <f t="shared" si="16"/>
        <v> </v>
      </c>
      <c r="H2140" s="31" t="str">
        <f t="shared" si="17"/>
        <v> </v>
      </c>
    </row>
    <row r="2141" spans="7:8">
      <c r="G2141" s="31" t="str">
        <f t="shared" si="16"/>
        <v> </v>
      </c>
      <c r="H2141" s="31" t="str">
        <f t="shared" si="17"/>
        <v> </v>
      </c>
    </row>
    <row r="2142" spans="7:8">
      <c r="G2142" s="31" t="str">
        <f t="shared" si="16"/>
        <v> </v>
      </c>
      <c r="H2142" s="31" t="str">
        <f t="shared" si="17"/>
        <v> </v>
      </c>
    </row>
    <row r="2143" spans="7:8">
      <c r="G2143" s="31" t="str">
        <f t="shared" si="16"/>
        <v> </v>
      </c>
      <c r="H2143" s="31" t="str">
        <f t="shared" si="17"/>
        <v> </v>
      </c>
    </row>
    <row r="2144" spans="7:8">
      <c r="G2144" s="31" t="str">
        <f t="shared" si="16"/>
        <v> </v>
      </c>
      <c r="H2144" s="31" t="str">
        <f t="shared" si="17"/>
        <v> </v>
      </c>
    </row>
    <row r="2145" spans="7:8">
      <c r="G2145" s="31" t="str">
        <f t="shared" si="16"/>
        <v> </v>
      </c>
      <c r="H2145" s="31" t="str">
        <f t="shared" si="17"/>
        <v> </v>
      </c>
    </row>
    <row r="2146" spans="7:8">
      <c r="G2146" s="31" t="str">
        <f t="shared" si="16"/>
        <v> </v>
      </c>
      <c r="H2146" s="31" t="str">
        <f t="shared" si="17"/>
        <v> </v>
      </c>
    </row>
    <row r="2147" spans="7:8">
      <c r="G2147" s="31" t="str">
        <f t="shared" si="16"/>
        <v> </v>
      </c>
      <c r="H2147" s="31" t="str">
        <f t="shared" si="17"/>
        <v> </v>
      </c>
    </row>
    <row r="2148" spans="7:8">
      <c r="G2148" s="31" t="str">
        <f t="shared" si="16"/>
        <v> </v>
      </c>
      <c r="H2148" s="31" t="str">
        <f t="shared" si="17"/>
        <v> </v>
      </c>
    </row>
    <row r="2149" spans="7:8">
      <c r="G2149" s="31" t="str">
        <f t="shared" si="16"/>
        <v> </v>
      </c>
      <c r="H2149" s="31" t="str">
        <f t="shared" si="17"/>
        <v> </v>
      </c>
    </row>
    <row r="2150" spans="7:8">
      <c r="G2150" s="31" t="str">
        <f t="shared" si="16"/>
        <v> </v>
      </c>
      <c r="H2150" s="31" t="str">
        <f t="shared" si="17"/>
        <v> </v>
      </c>
    </row>
    <row r="2151" spans="7:8">
      <c r="G2151" s="31" t="str">
        <f t="shared" si="16"/>
        <v> </v>
      </c>
      <c r="H2151" s="31" t="str">
        <f t="shared" si="17"/>
        <v> </v>
      </c>
    </row>
    <row r="2152" spans="7:8">
      <c r="G2152" s="31" t="str">
        <f t="shared" si="16"/>
        <v> </v>
      </c>
      <c r="H2152" s="31" t="str">
        <f t="shared" si="17"/>
        <v> </v>
      </c>
    </row>
    <row r="2153" spans="7:8">
      <c r="G2153" s="31" t="str">
        <f t="shared" si="16"/>
        <v> </v>
      </c>
      <c r="H2153" s="31" t="str">
        <f t="shared" si="17"/>
        <v> </v>
      </c>
    </row>
    <row r="2154" spans="7:8">
      <c r="G2154" s="31" t="str">
        <f t="shared" si="16"/>
        <v> </v>
      </c>
      <c r="H2154" s="31" t="str">
        <f t="shared" si="17"/>
        <v> </v>
      </c>
    </row>
    <row r="2155" spans="7:8">
      <c r="G2155" s="31" t="str">
        <f t="shared" si="16"/>
        <v> </v>
      </c>
      <c r="H2155" s="31" t="str">
        <f t="shared" si="17"/>
        <v> </v>
      </c>
    </row>
    <row r="2156" spans="7:8">
      <c r="G2156" s="31" t="str">
        <f t="shared" si="16"/>
        <v> </v>
      </c>
      <c r="H2156" s="31" t="str">
        <f t="shared" si="17"/>
        <v> </v>
      </c>
    </row>
    <row r="2157" spans="7:8">
      <c r="G2157" s="31" t="str">
        <f t="shared" si="16"/>
        <v> </v>
      </c>
      <c r="H2157" s="31" t="str">
        <f t="shared" si="17"/>
        <v> </v>
      </c>
    </row>
    <row r="2158" spans="7:8">
      <c r="G2158" s="31" t="str">
        <f t="shared" si="16"/>
        <v> </v>
      </c>
      <c r="H2158" s="31" t="str">
        <f t="shared" si="17"/>
        <v> </v>
      </c>
    </row>
    <row r="2159" spans="7:8">
      <c r="G2159" s="31" t="str">
        <f t="shared" si="16"/>
        <v> </v>
      </c>
      <c r="H2159" s="31" t="str">
        <f t="shared" si="17"/>
        <v> </v>
      </c>
    </row>
    <row r="2160" spans="7:8">
      <c r="G2160" s="31" t="str">
        <f t="shared" si="16"/>
        <v> </v>
      </c>
      <c r="H2160" s="31" t="str">
        <f t="shared" si="17"/>
        <v> </v>
      </c>
    </row>
    <row r="2161" spans="7:8">
      <c r="G2161" s="31" t="str">
        <f t="shared" si="16"/>
        <v> </v>
      </c>
      <c r="H2161" s="31" t="str">
        <f t="shared" si="17"/>
        <v> </v>
      </c>
    </row>
    <row r="2162" spans="7:8">
      <c r="G2162" s="31" t="str">
        <f t="shared" si="16"/>
        <v> </v>
      </c>
      <c r="H2162" s="31" t="str">
        <f t="shared" si="17"/>
        <v> </v>
      </c>
    </row>
    <row r="2163" spans="7:8">
      <c r="G2163" s="31" t="str">
        <f t="shared" si="16"/>
        <v> </v>
      </c>
      <c r="H2163" s="31" t="str">
        <f t="shared" si="17"/>
        <v> </v>
      </c>
    </row>
    <row r="2164" spans="7:8">
      <c r="G2164" s="31" t="str">
        <f t="shared" si="16"/>
        <v> </v>
      </c>
      <c r="H2164" s="31" t="str">
        <f t="shared" si="17"/>
        <v> </v>
      </c>
    </row>
    <row r="2165" spans="7:8">
      <c r="G2165" s="31" t="str">
        <f t="shared" si="16"/>
        <v> </v>
      </c>
      <c r="H2165" s="31" t="str">
        <f t="shared" si="17"/>
        <v> </v>
      </c>
    </row>
    <row r="2166" spans="7:8">
      <c r="G2166" s="31" t="str">
        <f t="shared" si="16"/>
        <v> </v>
      </c>
      <c r="H2166" s="31" t="str">
        <f t="shared" si="17"/>
        <v> </v>
      </c>
    </row>
    <row r="2167" spans="7:8">
      <c r="G2167" s="31" t="str">
        <f t="shared" si="16"/>
        <v> </v>
      </c>
      <c r="H2167" s="31" t="str">
        <f t="shared" si="17"/>
        <v> </v>
      </c>
    </row>
    <row r="2168" spans="7:8">
      <c r="G2168" s="31" t="str">
        <f t="shared" si="16"/>
        <v> </v>
      </c>
      <c r="H2168" s="31" t="str">
        <f t="shared" si="17"/>
        <v> </v>
      </c>
    </row>
    <row r="2169" spans="7:8">
      <c r="G2169" s="31" t="str">
        <f t="shared" si="16"/>
        <v> </v>
      </c>
      <c r="H2169" s="31" t="str">
        <f t="shared" si="17"/>
        <v> </v>
      </c>
    </row>
    <row r="2170" spans="7:8">
      <c r="G2170" s="31" t="str">
        <f t="shared" si="16"/>
        <v> </v>
      </c>
      <c r="H2170" s="31" t="str">
        <f t="shared" si="17"/>
        <v> </v>
      </c>
    </row>
    <row r="2171" spans="7:8">
      <c r="G2171" s="31" t="str">
        <f t="shared" si="16"/>
        <v> </v>
      </c>
      <c r="H2171" s="31" t="str">
        <f t="shared" si="17"/>
        <v> </v>
      </c>
    </row>
    <row r="2172" spans="7:8">
      <c r="G2172" s="31" t="str">
        <f t="shared" si="16"/>
        <v> </v>
      </c>
      <c r="H2172" s="31" t="str">
        <f t="shared" si="17"/>
        <v> </v>
      </c>
    </row>
    <row r="2173" spans="7:8">
      <c r="G2173" s="31" t="str">
        <f t="shared" si="16"/>
        <v> </v>
      </c>
      <c r="H2173" s="31" t="str">
        <f t="shared" si="17"/>
        <v> </v>
      </c>
    </row>
    <row r="2174" spans="7:8">
      <c r="G2174" s="31" t="str">
        <f t="shared" si="16"/>
        <v> </v>
      </c>
      <c r="H2174" s="31" t="str">
        <f t="shared" si="17"/>
        <v> </v>
      </c>
    </row>
    <row r="2175" spans="7:8">
      <c r="G2175" s="31" t="str">
        <f t="shared" si="16"/>
        <v> </v>
      </c>
      <c r="H2175" s="31" t="str">
        <f t="shared" si="17"/>
        <v> </v>
      </c>
    </row>
    <row r="2176" spans="7:8">
      <c r="G2176" s="31" t="str">
        <f t="shared" si="16"/>
        <v> </v>
      </c>
      <c r="H2176" s="31" t="str">
        <f t="shared" si="17"/>
        <v> </v>
      </c>
    </row>
    <row r="2177" spans="7:8">
      <c r="G2177" s="31" t="str">
        <f t="shared" si="16"/>
        <v> </v>
      </c>
      <c r="H2177" s="31" t="str">
        <f t="shared" si="17"/>
        <v> </v>
      </c>
    </row>
    <row r="2178" spans="7:8">
      <c r="G2178" s="31" t="str">
        <f t="shared" si="16"/>
        <v> </v>
      </c>
      <c r="H2178" s="31" t="str">
        <f t="shared" si="17"/>
        <v> </v>
      </c>
    </row>
    <row r="2179" spans="7:8">
      <c r="G2179" s="31" t="str">
        <f t="shared" si="16"/>
        <v> </v>
      </c>
      <c r="H2179" s="31" t="str">
        <f t="shared" si="17"/>
        <v> </v>
      </c>
    </row>
    <row r="2180" spans="7:8">
      <c r="G2180" s="31" t="str">
        <f t="shared" si="16"/>
        <v> </v>
      </c>
      <c r="H2180" s="31" t="str">
        <f t="shared" si="17"/>
        <v> </v>
      </c>
    </row>
    <row r="2181" spans="7:8">
      <c r="G2181" s="31" t="str">
        <f t="shared" si="16"/>
        <v> </v>
      </c>
      <c r="H2181" s="31" t="str">
        <f t="shared" si="17"/>
        <v> </v>
      </c>
    </row>
    <row r="2182" spans="7:8">
      <c r="G2182" s="31" t="str">
        <f t="shared" si="16"/>
        <v> </v>
      </c>
      <c r="H2182" s="31" t="str">
        <f t="shared" si="17"/>
        <v> </v>
      </c>
    </row>
    <row r="2183" spans="7:8">
      <c r="G2183" s="31" t="str">
        <f t="shared" si="16"/>
        <v> </v>
      </c>
      <c r="H2183" s="31" t="str">
        <f t="shared" si="17"/>
        <v> </v>
      </c>
    </row>
    <row r="2184" spans="7:8">
      <c r="G2184" s="31" t="str">
        <f t="shared" si="16"/>
        <v> </v>
      </c>
      <c r="H2184" s="31" t="str">
        <f t="shared" si="17"/>
        <v> </v>
      </c>
    </row>
    <row r="2185" spans="7:8">
      <c r="G2185" s="31" t="str">
        <f t="shared" si="16"/>
        <v> </v>
      </c>
      <c r="H2185" s="31" t="str">
        <f t="shared" si="17"/>
        <v> </v>
      </c>
    </row>
    <row r="2186" spans="7:8">
      <c r="G2186" s="31" t="str">
        <f t="shared" si="16"/>
        <v> </v>
      </c>
      <c r="H2186" s="31" t="str">
        <f t="shared" si="17"/>
        <v> </v>
      </c>
    </row>
    <row r="2187" spans="7:8">
      <c r="G2187" s="31" t="str">
        <f t="shared" si="16"/>
        <v> </v>
      </c>
      <c r="H2187" s="31" t="str">
        <f t="shared" si="17"/>
        <v> </v>
      </c>
    </row>
    <row r="2188" spans="7:8">
      <c r="G2188" s="31" t="str">
        <f t="shared" si="16"/>
        <v> </v>
      </c>
      <c r="H2188" s="31" t="str">
        <f t="shared" si="17"/>
        <v> </v>
      </c>
    </row>
    <row r="2189" spans="7:8">
      <c r="G2189" s="31" t="str">
        <f t="shared" si="16"/>
        <v> </v>
      </c>
      <c r="H2189" s="31" t="str">
        <f t="shared" si="17"/>
        <v> </v>
      </c>
    </row>
    <row r="2190" spans="7:8">
      <c r="G2190" s="31" t="str">
        <f t="shared" si="16"/>
        <v> </v>
      </c>
      <c r="H2190" s="31" t="str">
        <f t="shared" si="17"/>
        <v> </v>
      </c>
    </row>
    <row r="2191" spans="7:8">
      <c r="G2191" s="31" t="str">
        <f t="shared" si="16"/>
        <v> </v>
      </c>
      <c r="H2191" s="31" t="str">
        <f t="shared" si="17"/>
        <v> </v>
      </c>
    </row>
    <row r="2192" spans="7:8">
      <c r="G2192" s="31" t="str">
        <f t="shared" si="16"/>
        <v> </v>
      </c>
      <c r="H2192" s="31" t="str">
        <f t="shared" si="17"/>
        <v> </v>
      </c>
    </row>
    <row r="2193" spans="7:8">
      <c r="G2193" s="31" t="str">
        <f t="shared" si="16"/>
        <v> </v>
      </c>
      <c r="H2193" s="31" t="str">
        <f t="shared" si="17"/>
        <v> </v>
      </c>
    </row>
    <row r="2194" spans="7:8">
      <c r="G2194" s="31" t="str">
        <f t="shared" si="16"/>
        <v> </v>
      </c>
      <c r="H2194" s="31" t="str">
        <f t="shared" si="17"/>
        <v> </v>
      </c>
    </row>
    <row r="2195" spans="7:8">
      <c r="G2195" s="31" t="str">
        <f t="shared" si="16"/>
        <v> </v>
      </c>
      <c r="H2195" s="31" t="str">
        <f t="shared" si="17"/>
        <v> </v>
      </c>
    </row>
    <row r="2196" spans="7:8">
      <c r="G2196" s="31" t="str">
        <f t="shared" si="16"/>
        <v> </v>
      </c>
      <c r="H2196" s="31" t="str">
        <f t="shared" si="17"/>
        <v> </v>
      </c>
    </row>
    <row r="2197" spans="7:8">
      <c r="G2197" s="31" t="str">
        <f t="shared" si="16"/>
        <v> </v>
      </c>
      <c r="H2197" s="31" t="str">
        <f t="shared" si="17"/>
        <v> </v>
      </c>
    </row>
    <row r="2198" spans="7:8">
      <c r="G2198" s="31" t="str">
        <f t="shared" si="16"/>
        <v> </v>
      </c>
      <c r="H2198" s="31" t="str">
        <f t="shared" si="17"/>
        <v> </v>
      </c>
    </row>
    <row r="2199" spans="7:8">
      <c r="G2199" s="31" t="str">
        <f t="shared" si="16"/>
        <v> </v>
      </c>
      <c r="H2199" s="31" t="str">
        <f t="shared" si="17"/>
        <v> </v>
      </c>
    </row>
    <row r="2200" spans="7:8">
      <c r="G2200" s="31" t="str">
        <f t="shared" si="16"/>
        <v> </v>
      </c>
      <c r="H2200" s="31" t="str">
        <f t="shared" si="17"/>
        <v> </v>
      </c>
    </row>
    <row r="2201" spans="7:8">
      <c r="G2201" s="31" t="str">
        <f t="shared" si="16"/>
        <v> </v>
      </c>
      <c r="H2201" s="31" t="str">
        <f t="shared" si="17"/>
        <v> </v>
      </c>
    </row>
    <row r="2202" spans="7:8">
      <c r="G2202" s="31" t="str">
        <f t="shared" si="16"/>
        <v> </v>
      </c>
      <c r="H2202" s="31" t="str">
        <f t="shared" si="17"/>
        <v> </v>
      </c>
    </row>
    <row r="2203" spans="7:8">
      <c r="G2203" s="31" t="str">
        <f t="shared" si="16"/>
        <v> </v>
      </c>
      <c r="H2203" s="31" t="str">
        <f t="shared" si="17"/>
        <v> </v>
      </c>
    </row>
    <row r="2204" spans="7:8">
      <c r="G2204" s="31" t="str">
        <f t="shared" si="16"/>
        <v> </v>
      </c>
      <c r="H2204" s="31" t="str">
        <f t="shared" si="17"/>
        <v> </v>
      </c>
    </row>
    <row r="2205" spans="7:8">
      <c r="G2205" s="31" t="str">
        <f t="shared" si="16"/>
        <v> </v>
      </c>
      <c r="H2205" s="31" t="str">
        <f t="shared" si="17"/>
        <v> </v>
      </c>
    </row>
    <row r="2206" spans="7:8">
      <c r="G2206" s="31" t="str">
        <f t="shared" si="16"/>
        <v> </v>
      </c>
      <c r="H2206" s="31" t="str">
        <f t="shared" si="17"/>
        <v> </v>
      </c>
    </row>
    <row r="2207" spans="7:8">
      <c r="G2207" s="31" t="str">
        <f t="shared" si="16"/>
        <v> </v>
      </c>
      <c r="H2207" s="31" t="str">
        <f t="shared" si="17"/>
        <v> </v>
      </c>
    </row>
    <row r="2208" spans="7:8">
      <c r="G2208" s="31" t="str">
        <f t="shared" si="16"/>
        <v> </v>
      </c>
      <c r="H2208" s="31" t="str">
        <f t="shared" si="17"/>
        <v> </v>
      </c>
    </row>
    <row r="2209" spans="7:8">
      <c r="G2209" s="31" t="str">
        <f t="shared" si="16"/>
        <v> </v>
      </c>
      <c r="H2209" s="31" t="str">
        <f t="shared" si="17"/>
        <v> </v>
      </c>
    </row>
    <row r="2210" spans="7:8">
      <c r="G2210" s="31" t="str">
        <f t="shared" si="16"/>
        <v> </v>
      </c>
      <c r="H2210" s="31" t="str">
        <f t="shared" si="17"/>
        <v> </v>
      </c>
    </row>
    <row r="2211" spans="7:8">
      <c r="G2211" s="31" t="str">
        <f t="shared" si="16"/>
        <v> </v>
      </c>
      <c r="H2211" s="31" t="str">
        <f t="shared" si="17"/>
        <v> </v>
      </c>
    </row>
    <row r="2212" spans="7:8">
      <c r="G2212" s="31" t="str">
        <f t="shared" si="16"/>
        <v> </v>
      </c>
      <c r="H2212" s="31" t="str">
        <f t="shared" si="17"/>
        <v> </v>
      </c>
    </row>
    <row r="2213" spans="7:8">
      <c r="G2213" s="31" t="str">
        <f t="shared" si="16"/>
        <v> </v>
      </c>
      <c r="H2213" s="31" t="str">
        <f t="shared" si="17"/>
        <v> </v>
      </c>
    </row>
    <row r="2214" spans="7:8">
      <c r="G2214" s="31" t="str">
        <f t="shared" si="16"/>
        <v> </v>
      </c>
      <c r="H2214" s="31" t="str">
        <f t="shared" si="17"/>
        <v> </v>
      </c>
    </row>
    <row r="2215" spans="7:8">
      <c r="G2215" s="31" t="str">
        <f t="shared" si="16"/>
        <v> </v>
      </c>
      <c r="H2215" s="31" t="str">
        <f t="shared" si="17"/>
        <v> </v>
      </c>
    </row>
    <row r="2216" spans="7:8">
      <c r="G2216" s="31" t="str">
        <f t="shared" si="16"/>
        <v> </v>
      </c>
      <c r="H2216" s="31" t="str">
        <f t="shared" si="17"/>
        <v> </v>
      </c>
    </row>
    <row r="2217" spans="7:8">
      <c r="G2217" s="31" t="str">
        <f t="shared" si="16"/>
        <v> </v>
      </c>
      <c r="H2217" s="31" t="str">
        <f t="shared" si="17"/>
        <v> </v>
      </c>
    </row>
    <row r="2218" spans="7:8">
      <c r="G2218" s="31" t="str">
        <f t="shared" si="16"/>
        <v> </v>
      </c>
      <c r="H2218" s="31" t="str">
        <f t="shared" si="17"/>
        <v> </v>
      </c>
    </row>
    <row r="2219" spans="7:8">
      <c r="G2219" s="31" t="str">
        <f t="shared" si="16"/>
        <v> </v>
      </c>
      <c r="H2219" s="31" t="str">
        <f t="shared" si="17"/>
        <v> </v>
      </c>
    </row>
    <row r="2220" spans="7:8">
      <c r="G2220" s="31" t="str">
        <f t="shared" si="16"/>
        <v> </v>
      </c>
      <c r="H2220" s="31" t="str">
        <f t="shared" si="17"/>
        <v> </v>
      </c>
    </row>
    <row r="2221" spans="7:8">
      <c r="G2221" s="31" t="str">
        <f t="shared" si="16"/>
        <v> </v>
      </c>
      <c r="H2221" s="31" t="str">
        <f t="shared" si="17"/>
        <v> </v>
      </c>
    </row>
    <row r="2222" spans="7:8">
      <c r="G2222" s="31" t="str">
        <f t="shared" si="16"/>
        <v> </v>
      </c>
      <c r="H2222" s="31" t="str">
        <f t="shared" si="17"/>
        <v> </v>
      </c>
    </row>
    <row r="2223" spans="7:8">
      <c r="G2223" s="31" t="str">
        <f t="shared" si="16"/>
        <v> </v>
      </c>
      <c r="H2223" s="31" t="str">
        <f t="shared" si="17"/>
        <v> </v>
      </c>
    </row>
    <row r="2224" spans="7:8">
      <c r="G2224" s="31" t="str">
        <f t="shared" si="16"/>
        <v> </v>
      </c>
      <c r="H2224" s="31" t="str">
        <f t="shared" si="17"/>
        <v> </v>
      </c>
    </row>
    <row r="2225" spans="7:8">
      <c r="G2225" s="31" t="str">
        <f t="shared" si="16"/>
        <v> </v>
      </c>
      <c r="H2225" s="31" t="str">
        <f t="shared" si="17"/>
        <v> </v>
      </c>
    </row>
    <row r="2226" spans="7:8">
      <c r="G2226" s="31" t="str">
        <f t="shared" si="16"/>
        <v> </v>
      </c>
      <c r="H2226" s="31" t="str">
        <f t="shared" si="17"/>
        <v> </v>
      </c>
    </row>
    <row r="2227" spans="7:8">
      <c r="G2227" s="31" t="str">
        <f t="shared" si="16"/>
        <v> </v>
      </c>
      <c r="H2227" s="31" t="str">
        <f t="shared" si="17"/>
        <v> </v>
      </c>
    </row>
    <row r="2228" spans="7:8">
      <c r="G2228" s="31" t="str">
        <f t="shared" si="16"/>
        <v> </v>
      </c>
      <c r="H2228" s="31" t="str">
        <f t="shared" si="17"/>
        <v> </v>
      </c>
    </row>
    <row r="2229" spans="7:8">
      <c r="G2229" s="31" t="str">
        <f t="shared" si="16"/>
        <v> </v>
      </c>
      <c r="H2229" s="31" t="str">
        <f t="shared" si="17"/>
        <v> </v>
      </c>
    </row>
    <row r="2230" spans="7:8">
      <c r="G2230" s="31" t="str">
        <f t="shared" si="16"/>
        <v> </v>
      </c>
      <c r="H2230" s="31" t="str">
        <f t="shared" si="17"/>
        <v> </v>
      </c>
    </row>
    <row r="2231" spans="7:8">
      <c r="G2231" s="31" t="str">
        <f t="shared" si="16"/>
        <v> </v>
      </c>
      <c r="H2231" s="31" t="str">
        <f t="shared" si="17"/>
        <v> </v>
      </c>
    </row>
    <row r="2232" spans="7:8">
      <c r="G2232" s="31" t="str">
        <f t="shared" si="16"/>
        <v> </v>
      </c>
      <c r="H2232" s="31" t="str">
        <f t="shared" si="17"/>
        <v> </v>
      </c>
    </row>
    <row r="2233" spans="7:8">
      <c r="G2233" s="31" t="str">
        <f t="shared" si="16"/>
        <v> </v>
      </c>
      <c r="H2233" s="31" t="str">
        <f t="shared" si="17"/>
        <v> </v>
      </c>
    </row>
    <row r="2234" spans="7:8">
      <c r="G2234" s="31" t="str">
        <f t="shared" si="16"/>
        <v> </v>
      </c>
      <c r="H2234" s="31" t="str">
        <f t="shared" si="17"/>
        <v> </v>
      </c>
    </row>
    <row r="2235" spans="7:8">
      <c r="G2235" s="31" t="str">
        <f t="shared" si="16"/>
        <v> </v>
      </c>
      <c r="H2235" s="31" t="str">
        <f t="shared" si="17"/>
        <v> </v>
      </c>
    </row>
    <row r="2236" spans="7:8">
      <c r="G2236" s="31" t="str">
        <f t="shared" si="16"/>
        <v> </v>
      </c>
      <c r="H2236" s="31" t="str">
        <f t="shared" si="17"/>
        <v> </v>
      </c>
    </row>
    <row r="2237" spans="7:8">
      <c r="G2237" s="31" t="str">
        <f t="shared" si="16"/>
        <v> </v>
      </c>
      <c r="H2237" s="31" t="str">
        <f t="shared" si="17"/>
        <v> </v>
      </c>
    </row>
    <row r="2238" spans="7:8">
      <c r="G2238" s="31" t="str">
        <f t="shared" si="16"/>
        <v> </v>
      </c>
      <c r="H2238" s="31" t="str">
        <f t="shared" si="17"/>
        <v> </v>
      </c>
    </row>
    <row r="2239" spans="7:8">
      <c r="G2239" s="31" t="str">
        <f t="shared" si="16"/>
        <v> </v>
      </c>
      <c r="H2239" s="31" t="str">
        <f t="shared" si="17"/>
        <v> </v>
      </c>
    </row>
    <row r="2240" spans="7:8">
      <c r="G2240" s="31" t="str">
        <f t="shared" si="16"/>
        <v> </v>
      </c>
      <c r="H2240" s="31" t="str">
        <f t="shared" si="17"/>
        <v> </v>
      </c>
    </row>
    <row r="2241" spans="7:8">
      <c r="G2241" s="31" t="str">
        <f t="shared" si="16"/>
        <v> </v>
      </c>
      <c r="H2241" s="31" t="str">
        <f t="shared" si="17"/>
        <v> </v>
      </c>
    </row>
    <row r="2242" spans="7:8">
      <c r="G2242" s="31" t="str">
        <f t="shared" si="16"/>
        <v> </v>
      </c>
      <c r="H2242" s="31" t="str">
        <f t="shared" si="17"/>
        <v> </v>
      </c>
    </row>
    <row r="2243" spans="7:8">
      <c r="G2243" s="31" t="str">
        <f t="shared" si="16"/>
        <v> </v>
      </c>
      <c r="H2243" s="31" t="str">
        <f t="shared" si="17"/>
        <v> </v>
      </c>
    </row>
    <row r="2244" spans="7:8">
      <c r="G2244" s="31" t="str">
        <f t="shared" si="16"/>
        <v> </v>
      </c>
      <c r="H2244" s="31" t="str">
        <f t="shared" si="17"/>
        <v> </v>
      </c>
    </row>
    <row r="2245" spans="7:8">
      <c r="G2245" s="31" t="str">
        <f t="shared" si="16"/>
        <v> </v>
      </c>
      <c r="H2245" s="31" t="str">
        <f t="shared" si="17"/>
        <v> </v>
      </c>
    </row>
    <row r="2246" spans="7:8">
      <c r="G2246" s="31" t="str">
        <f t="shared" si="16"/>
        <v> </v>
      </c>
      <c r="H2246" s="31" t="str">
        <f t="shared" si="17"/>
        <v> </v>
      </c>
    </row>
    <row r="2247" spans="7:8">
      <c r="G2247" s="31" t="str">
        <f t="shared" si="16"/>
        <v> </v>
      </c>
      <c r="H2247" s="31" t="str">
        <f t="shared" si="17"/>
        <v> </v>
      </c>
    </row>
    <row r="2248" spans="7:8">
      <c r="G2248" s="31" t="str">
        <f t="shared" si="16"/>
        <v> </v>
      </c>
      <c r="H2248" s="31" t="str">
        <f t="shared" si="17"/>
        <v> </v>
      </c>
    </row>
    <row r="2249" spans="7:8">
      <c r="G2249" s="31" t="str">
        <f t="shared" si="16"/>
        <v> </v>
      </c>
      <c r="H2249" s="31" t="str">
        <f t="shared" si="17"/>
        <v> </v>
      </c>
    </row>
    <row r="2250" spans="7:8">
      <c r="G2250" s="31" t="str">
        <f t="shared" si="16"/>
        <v> </v>
      </c>
      <c r="H2250" s="31" t="str">
        <f t="shared" si="17"/>
        <v> </v>
      </c>
    </row>
    <row r="2251" spans="7:8">
      <c r="G2251" s="31" t="str">
        <f t="shared" si="16"/>
        <v> </v>
      </c>
      <c r="H2251" s="31" t="str">
        <f t="shared" si="17"/>
        <v> </v>
      </c>
    </row>
    <row r="2252" spans="7:8">
      <c r="G2252" s="31" t="str">
        <f t="shared" si="16"/>
        <v> </v>
      </c>
      <c r="H2252" s="31" t="str">
        <f t="shared" si="17"/>
        <v> </v>
      </c>
    </row>
    <row r="2253" spans="7:8">
      <c r="G2253" s="31" t="str">
        <f t="shared" si="16"/>
        <v> </v>
      </c>
      <c r="H2253" s="31" t="str">
        <f t="shared" si="17"/>
        <v> </v>
      </c>
    </row>
    <row r="2254" spans="7:8">
      <c r="G2254" s="31" t="str">
        <f t="shared" si="16"/>
        <v> </v>
      </c>
      <c r="H2254" s="31" t="str">
        <f t="shared" si="17"/>
        <v> </v>
      </c>
    </row>
    <row r="2255" spans="7:8">
      <c r="G2255" s="31" t="str">
        <f t="shared" si="16"/>
        <v> </v>
      </c>
      <c r="H2255" s="31" t="str">
        <f t="shared" si="17"/>
        <v> </v>
      </c>
    </row>
    <row r="2256" spans="7:8">
      <c r="G2256" s="31" t="str">
        <f t="shared" si="16"/>
        <v> </v>
      </c>
      <c r="H2256" s="31" t="str">
        <f t="shared" si="17"/>
        <v> </v>
      </c>
    </row>
    <row r="2257" spans="7:8">
      <c r="G2257" s="31" t="str">
        <f t="shared" si="16"/>
        <v> </v>
      </c>
      <c r="H2257" s="31" t="str">
        <f t="shared" si="17"/>
        <v> </v>
      </c>
    </row>
    <row r="2258" spans="7:8">
      <c r="G2258" s="31" t="str">
        <f t="shared" si="16"/>
        <v> </v>
      </c>
      <c r="H2258" s="31" t="str">
        <f t="shared" si="17"/>
        <v> </v>
      </c>
    </row>
    <row r="2259" spans="7:8">
      <c r="G2259" s="31" t="str">
        <f t="shared" si="16"/>
        <v> </v>
      </c>
      <c r="H2259" s="31" t="str">
        <f t="shared" si="17"/>
        <v> </v>
      </c>
    </row>
    <row r="2260" spans="7:8">
      <c r="G2260" s="31" t="str">
        <f t="shared" si="16"/>
        <v> </v>
      </c>
      <c r="H2260" s="31" t="str">
        <f t="shared" si="17"/>
        <v> </v>
      </c>
    </row>
    <row r="2261" spans="7:8">
      <c r="G2261" s="31" t="str">
        <f t="shared" si="16"/>
        <v> </v>
      </c>
      <c r="H2261" s="31" t="str">
        <f t="shared" si="17"/>
        <v> </v>
      </c>
    </row>
    <row r="2262" spans="7:8">
      <c r="G2262" s="31" t="str">
        <f t="shared" si="16"/>
        <v> </v>
      </c>
      <c r="H2262" s="31" t="str">
        <f t="shared" si="17"/>
        <v> </v>
      </c>
    </row>
    <row r="2263" spans="7:8">
      <c r="G2263" s="31" t="str">
        <f t="shared" si="16"/>
        <v> </v>
      </c>
      <c r="H2263" s="31" t="str">
        <f t="shared" si="17"/>
        <v> </v>
      </c>
    </row>
    <row r="2264" spans="7:8">
      <c r="G2264" s="31" t="str">
        <f t="shared" si="16"/>
        <v> </v>
      </c>
      <c r="H2264" s="31" t="str">
        <f t="shared" si="17"/>
        <v> </v>
      </c>
    </row>
    <row r="2265" spans="7:8">
      <c r="G2265" s="31" t="str">
        <f t="shared" si="16"/>
        <v> </v>
      </c>
      <c r="H2265" s="31" t="str">
        <f t="shared" si="17"/>
        <v> </v>
      </c>
    </row>
    <row r="2266" spans="7:8">
      <c r="G2266" s="31" t="str">
        <f t="shared" si="16"/>
        <v> </v>
      </c>
      <c r="H2266" s="31" t="str">
        <f t="shared" si="17"/>
        <v> </v>
      </c>
    </row>
    <row r="2267" spans="7:8">
      <c r="G2267" s="31" t="str">
        <f t="shared" si="16"/>
        <v> </v>
      </c>
      <c r="H2267" s="31" t="str">
        <f t="shared" si="17"/>
        <v> </v>
      </c>
    </row>
    <row r="2268" spans="7:8">
      <c r="G2268" s="31" t="str">
        <f t="shared" si="16"/>
        <v> </v>
      </c>
      <c r="H2268" s="31" t="str">
        <f t="shared" si="17"/>
        <v> </v>
      </c>
    </row>
    <row r="2269" spans="7:8">
      <c r="G2269" s="31" t="str">
        <f t="shared" si="16"/>
        <v> </v>
      </c>
      <c r="H2269" s="31" t="str">
        <f t="shared" si="17"/>
        <v> </v>
      </c>
    </row>
    <row r="2270" spans="7:8">
      <c r="G2270" s="31" t="str">
        <f t="shared" si="16"/>
        <v> </v>
      </c>
      <c r="H2270" s="31" t="str">
        <f t="shared" si="17"/>
        <v> </v>
      </c>
    </row>
    <row r="2271" spans="7:8">
      <c r="G2271" s="31" t="str">
        <f t="shared" si="16"/>
        <v> </v>
      </c>
      <c r="H2271" s="31" t="str">
        <f t="shared" si="17"/>
        <v> </v>
      </c>
    </row>
    <row r="2272" spans="7:8">
      <c r="G2272" s="31" t="str">
        <f t="shared" si="16"/>
        <v> </v>
      </c>
      <c r="H2272" s="31" t="str">
        <f t="shared" si="17"/>
        <v> </v>
      </c>
    </row>
    <row r="2273" spans="7:8">
      <c r="G2273" s="31" t="str">
        <f t="shared" si="16"/>
        <v> </v>
      </c>
      <c r="H2273" s="31" t="str">
        <f t="shared" si="17"/>
        <v> </v>
      </c>
    </row>
    <row r="2274" spans="7:8">
      <c r="G2274" s="31" t="str">
        <f t="shared" si="16"/>
        <v> </v>
      </c>
      <c r="H2274" s="31" t="str">
        <f t="shared" si="17"/>
        <v> </v>
      </c>
    </row>
    <row r="2275" spans="7:8">
      <c r="G2275" s="31" t="str">
        <f t="shared" si="16"/>
        <v> </v>
      </c>
      <c r="H2275" s="31" t="str">
        <f t="shared" si="17"/>
        <v> </v>
      </c>
    </row>
    <row r="2276" spans="7:8">
      <c r="G2276" s="31" t="str">
        <f t="shared" si="16"/>
        <v> </v>
      </c>
      <c r="H2276" s="31" t="str">
        <f t="shared" si="17"/>
        <v> </v>
      </c>
    </row>
    <row r="2277" spans="7:8">
      <c r="G2277" s="31" t="str">
        <f t="shared" si="16"/>
        <v> </v>
      </c>
      <c r="H2277" s="31" t="str">
        <f t="shared" si="17"/>
        <v> </v>
      </c>
    </row>
    <row r="2278" spans="7:8">
      <c r="G2278" s="31" t="str">
        <f t="shared" si="16"/>
        <v> </v>
      </c>
      <c r="H2278" s="31" t="str">
        <f t="shared" si="17"/>
        <v> </v>
      </c>
    </row>
    <row r="2279" spans="7:8">
      <c r="G2279" s="31" t="str">
        <f t="shared" si="16"/>
        <v> </v>
      </c>
      <c r="H2279" s="31" t="str">
        <f t="shared" si="17"/>
        <v> </v>
      </c>
    </row>
    <row r="2280" spans="7:8">
      <c r="G2280" s="31" t="str">
        <f t="shared" si="16"/>
        <v> </v>
      </c>
      <c r="H2280" s="31" t="str">
        <f t="shared" si="17"/>
        <v> </v>
      </c>
    </row>
    <row r="2281" spans="7:8">
      <c r="G2281" s="31" t="str">
        <f t="shared" si="16"/>
        <v> </v>
      </c>
      <c r="H2281" s="31" t="str">
        <f t="shared" si="17"/>
        <v> </v>
      </c>
    </row>
    <row r="2282" spans="7:8">
      <c r="G2282" s="31" t="str">
        <f t="shared" si="16"/>
        <v> </v>
      </c>
      <c r="H2282" s="31" t="str">
        <f t="shared" si="17"/>
        <v> </v>
      </c>
    </row>
    <row r="2283" spans="7:8">
      <c r="G2283" s="31" t="str">
        <f t="shared" si="16"/>
        <v> </v>
      </c>
      <c r="H2283" s="31" t="str">
        <f t="shared" si="17"/>
        <v> </v>
      </c>
    </row>
    <row r="2284" spans="7:8">
      <c r="G2284" s="31" t="str">
        <f t="shared" si="16"/>
        <v> </v>
      </c>
      <c r="H2284" s="31" t="str">
        <f t="shared" si="17"/>
        <v> </v>
      </c>
    </row>
    <row r="2285" spans="7:8">
      <c r="G2285" s="31" t="str">
        <f t="shared" si="16"/>
        <v> </v>
      </c>
      <c r="H2285" s="31" t="str">
        <f t="shared" si="17"/>
        <v> </v>
      </c>
    </row>
    <row r="2286" spans="7:8">
      <c r="G2286" s="31" t="str">
        <f t="shared" si="16"/>
        <v> </v>
      </c>
      <c r="H2286" s="31" t="str">
        <f t="shared" si="17"/>
        <v> </v>
      </c>
    </row>
    <row r="2287" spans="7:8">
      <c r="G2287" s="31" t="str">
        <f t="shared" si="16"/>
        <v> </v>
      </c>
      <c r="H2287" s="31" t="str">
        <f t="shared" si="17"/>
        <v> </v>
      </c>
    </row>
    <row r="2288" spans="7:8">
      <c r="G2288" s="31" t="str">
        <f t="shared" si="16"/>
        <v> </v>
      </c>
      <c r="H2288" s="31" t="str">
        <f t="shared" si="17"/>
        <v> </v>
      </c>
    </row>
    <row r="2289" spans="7:8">
      <c r="G2289" s="31" t="str">
        <f t="shared" si="16"/>
        <v> </v>
      </c>
      <c r="H2289" s="31" t="str">
        <f t="shared" si="17"/>
        <v> </v>
      </c>
    </row>
    <row r="2290" spans="7:8">
      <c r="G2290" s="31" t="str">
        <f t="shared" si="16"/>
        <v> </v>
      </c>
      <c r="H2290" s="31" t="str">
        <f t="shared" si="17"/>
        <v> </v>
      </c>
    </row>
    <row r="2291" spans="7:8">
      <c r="G2291" s="31" t="str">
        <f t="shared" si="16"/>
        <v> </v>
      </c>
      <c r="H2291" s="31" t="str">
        <f t="shared" si="17"/>
        <v> </v>
      </c>
    </row>
    <row r="2292" spans="7:8">
      <c r="G2292" s="31" t="str">
        <f t="shared" si="16"/>
        <v> </v>
      </c>
      <c r="H2292" s="31" t="str">
        <f t="shared" si="17"/>
        <v> </v>
      </c>
    </row>
    <row r="2293" spans="7:8">
      <c r="G2293" s="31" t="str">
        <f t="shared" si="16"/>
        <v> </v>
      </c>
      <c r="H2293" s="31" t="str">
        <f t="shared" si="17"/>
        <v> </v>
      </c>
    </row>
    <row r="2294" spans="7:8">
      <c r="G2294" s="31" t="str">
        <f t="shared" si="16"/>
        <v> </v>
      </c>
      <c r="H2294" s="31" t="str">
        <f t="shared" si="17"/>
        <v> </v>
      </c>
    </row>
    <row r="2295" spans="7:8">
      <c r="G2295" s="31" t="str">
        <f t="shared" si="16"/>
        <v> </v>
      </c>
      <c r="H2295" s="31" t="str">
        <f t="shared" si="17"/>
        <v> </v>
      </c>
    </row>
    <row r="2296" spans="7:8">
      <c r="G2296" s="31" t="str">
        <f t="shared" si="16"/>
        <v> </v>
      </c>
      <c r="H2296" s="31" t="str">
        <f t="shared" si="17"/>
        <v> </v>
      </c>
    </row>
    <row r="2297" spans="7:8">
      <c r="G2297" s="31" t="str">
        <f t="shared" ref="G2297:G2551" si="18">IFERROR(IF($D2297&gt;0,IF($D2297=$G$1,$F2297," ")," ")," ")</f>
        <v> </v>
      </c>
      <c r="H2297" s="31" t="str">
        <f t="shared" ref="H2297:H2551" si="19">IFERROR(IF($D2297&gt;0,IF($D2297=$H$1,$F2297," ")," ")," ")</f>
        <v> </v>
      </c>
    </row>
    <row r="2298" spans="7:8">
      <c r="G2298" s="31" t="str">
        <f t="shared" si="18"/>
        <v> </v>
      </c>
      <c r="H2298" s="31" t="str">
        <f t="shared" si="19"/>
        <v> </v>
      </c>
    </row>
    <row r="2299" spans="7:8">
      <c r="G2299" s="31" t="str">
        <f t="shared" si="18"/>
        <v> </v>
      </c>
      <c r="H2299" s="31" t="str">
        <f t="shared" si="19"/>
        <v> </v>
      </c>
    </row>
    <row r="2300" spans="7:8">
      <c r="G2300" s="31" t="str">
        <f t="shared" si="18"/>
        <v> </v>
      </c>
      <c r="H2300" s="31" t="str">
        <f t="shared" si="19"/>
        <v> </v>
      </c>
    </row>
    <row r="2301" spans="7:8">
      <c r="G2301" s="31" t="str">
        <f t="shared" si="18"/>
        <v> </v>
      </c>
      <c r="H2301" s="31" t="str">
        <f t="shared" si="19"/>
        <v> </v>
      </c>
    </row>
    <row r="2302" spans="7:8">
      <c r="G2302" s="31" t="str">
        <f t="shared" si="18"/>
        <v> </v>
      </c>
      <c r="H2302" s="31" t="str">
        <f t="shared" si="19"/>
        <v> </v>
      </c>
    </row>
    <row r="2303" spans="7:8">
      <c r="G2303" s="31" t="str">
        <f t="shared" si="18"/>
        <v> </v>
      </c>
      <c r="H2303" s="31" t="str">
        <f t="shared" si="19"/>
        <v> </v>
      </c>
    </row>
    <row r="2304" spans="7:8">
      <c r="G2304" s="31" t="str">
        <f t="shared" si="18"/>
        <v> </v>
      </c>
      <c r="H2304" s="31" t="str">
        <f t="shared" si="19"/>
        <v> </v>
      </c>
    </row>
    <row r="2305" spans="7:8">
      <c r="G2305" s="31" t="str">
        <f t="shared" si="18"/>
        <v> </v>
      </c>
      <c r="H2305" s="31" t="str">
        <f t="shared" si="19"/>
        <v> </v>
      </c>
    </row>
    <row r="2306" spans="7:8">
      <c r="G2306" s="31" t="str">
        <f t="shared" si="18"/>
        <v> </v>
      </c>
      <c r="H2306" s="31" t="str">
        <f t="shared" si="19"/>
        <v> </v>
      </c>
    </row>
    <row r="2307" spans="7:8">
      <c r="G2307" s="31" t="str">
        <f t="shared" si="18"/>
        <v> </v>
      </c>
      <c r="H2307" s="31" t="str">
        <f t="shared" si="19"/>
        <v> </v>
      </c>
    </row>
    <row r="2308" spans="7:8">
      <c r="G2308" s="31" t="str">
        <f t="shared" si="18"/>
        <v> </v>
      </c>
      <c r="H2308" s="31" t="str">
        <f t="shared" si="19"/>
        <v> </v>
      </c>
    </row>
    <row r="2309" spans="7:8">
      <c r="G2309" s="31" t="str">
        <f t="shared" si="18"/>
        <v> </v>
      </c>
      <c r="H2309" s="31" t="str">
        <f t="shared" si="19"/>
        <v> </v>
      </c>
    </row>
    <row r="2310" spans="7:8">
      <c r="G2310" s="31" t="str">
        <f t="shared" si="18"/>
        <v> </v>
      </c>
      <c r="H2310" s="31" t="str">
        <f t="shared" si="19"/>
        <v> </v>
      </c>
    </row>
    <row r="2311" spans="7:8">
      <c r="G2311" s="31" t="str">
        <f t="shared" si="18"/>
        <v> </v>
      </c>
      <c r="H2311" s="31" t="str">
        <f t="shared" si="19"/>
        <v> </v>
      </c>
    </row>
    <row r="2312" spans="7:8">
      <c r="G2312" s="31" t="str">
        <f t="shared" si="18"/>
        <v> </v>
      </c>
      <c r="H2312" s="31" t="str">
        <f t="shared" si="19"/>
        <v> </v>
      </c>
    </row>
    <row r="2313" spans="7:8">
      <c r="G2313" s="31" t="str">
        <f t="shared" si="18"/>
        <v> </v>
      </c>
      <c r="H2313" s="31" t="str">
        <f t="shared" si="19"/>
        <v> </v>
      </c>
    </row>
    <row r="2314" spans="7:8">
      <c r="G2314" s="31" t="str">
        <f t="shared" si="18"/>
        <v> </v>
      </c>
      <c r="H2314" s="31" t="str">
        <f t="shared" si="19"/>
        <v> </v>
      </c>
    </row>
    <row r="2315" spans="7:8">
      <c r="G2315" s="31" t="str">
        <f t="shared" si="18"/>
        <v> </v>
      </c>
      <c r="H2315" s="31" t="str">
        <f t="shared" si="19"/>
        <v> </v>
      </c>
    </row>
    <row r="2316" spans="7:8">
      <c r="G2316" s="31" t="str">
        <f t="shared" si="18"/>
        <v> </v>
      </c>
      <c r="H2316" s="31" t="str">
        <f t="shared" si="19"/>
        <v> </v>
      </c>
    </row>
    <row r="2317" spans="7:8">
      <c r="G2317" s="31" t="str">
        <f t="shared" si="18"/>
        <v> </v>
      </c>
      <c r="H2317" s="31" t="str">
        <f t="shared" si="19"/>
        <v> </v>
      </c>
    </row>
    <row r="2318" spans="7:8">
      <c r="G2318" s="31" t="str">
        <f t="shared" si="18"/>
        <v> </v>
      </c>
      <c r="H2318" s="31" t="str">
        <f t="shared" si="19"/>
        <v> </v>
      </c>
    </row>
    <row r="2319" spans="7:8">
      <c r="G2319" s="31" t="str">
        <f t="shared" si="18"/>
        <v> </v>
      </c>
      <c r="H2319" s="31" t="str">
        <f t="shared" si="19"/>
        <v> </v>
      </c>
    </row>
    <row r="2320" spans="7:8">
      <c r="G2320" s="31" t="str">
        <f t="shared" si="18"/>
        <v> </v>
      </c>
      <c r="H2320" s="31" t="str">
        <f t="shared" si="19"/>
        <v> </v>
      </c>
    </row>
    <row r="2321" spans="7:8">
      <c r="G2321" s="31" t="str">
        <f t="shared" si="18"/>
        <v> </v>
      </c>
      <c r="H2321" s="31" t="str">
        <f t="shared" si="19"/>
        <v> </v>
      </c>
    </row>
    <row r="2322" spans="7:8">
      <c r="G2322" s="31" t="str">
        <f t="shared" si="18"/>
        <v> </v>
      </c>
      <c r="H2322" s="31" t="str">
        <f t="shared" si="19"/>
        <v> </v>
      </c>
    </row>
    <row r="2323" spans="7:8">
      <c r="G2323" s="31" t="str">
        <f t="shared" si="18"/>
        <v> </v>
      </c>
      <c r="H2323" s="31" t="str">
        <f t="shared" si="19"/>
        <v> </v>
      </c>
    </row>
    <row r="2324" spans="7:8">
      <c r="G2324" s="31" t="str">
        <f t="shared" si="18"/>
        <v> </v>
      </c>
      <c r="H2324" s="31" t="str">
        <f t="shared" si="19"/>
        <v> </v>
      </c>
    </row>
    <row r="2325" spans="7:8">
      <c r="G2325" s="31" t="str">
        <f t="shared" si="18"/>
        <v> </v>
      </c>
      <c r="H2325" s="31" t="str">
        <f t="shared" si="19"/>
        <v> </v>
      </c>
    </row>
    <row r="2326" spans="7:8">
      <c r="G2326" s="31" t="str">
        <f t="shared" si="18"/>
        <v> </v>
      </c>
      <c r="H2326" s="31" t="str">
        <f t="shared" si="19"/>
        <v> </v>
      </c>
    </row>
    <row r="2327" spans="7:8">
      <c r="G2327" s="31" t="str">
        <f t="shared" si="18"/>
        <v> </v>
      </c>
      <c r="H2327" s="31" t="str">
        <f t="shared" si="19"/>
        <v> </v>
      </c>
    </row>
    <row r="2328" spans="7:8">
      <c r="G2328" s="31" t="str">
        <f t="shared" si="18"/>
        <v> </v>
      </c>
      <c r="H2328" s="31" t="str">
        <f t="shared" si="19"/>
        <v> </v>
      </c>
    </row>
    <row r="2329" spans="7:8">
      <c r="G2329" s="31" t="str">
        <f t="shared" si="18"/>
        <v> </v>
      </c>
      <c r="H2329" s="31" t="str">
        <f t="shared" si="19"/>
        <v> </v>
      </c>
    </row>
    <row r="2330" spans="7:8">
      <c r="G2330" s="31" t="str">
        <f t="shared" si="18"/>
        <v> </v>
      </c>
      <c r="H2330" s="31" t="str">
        <f t="shared" si="19"/>
        <v> </v>
      </c>
    </row>
    <row r="2331" spans="7:8">
      <c r="G2331" s="31" t="str">
        <f t="shared" si="18"/>
        <v> </v>
      </c>
      <c r="H2331" s="31" t="str">
        <f t="shared" si="19"/>
        <v> </v>
      </c>
    </row>
    <row r="2332" spans="7:8">
      <c r="G2332" s="31" t="str">
        <f t="shared" si="18"/>
        <v> </v>
      </c>
      <c r="H2332" s="31" t="str">
        <f t="shared" si="19"/>
        <v> </v>
      </c>
    </row>
    <row r="2333" spans="7:8">
      <c r="G2333" s="31" t="str">
        <f t="shared" si="18"/>
        <v> </v>
      </c>
      <c r="H2333" s="31" t="str">
        <f t="shared" si="19"/>
        <v> </v>
      </c>
    </row>
    <row r="2334" spans="7:8">
      <c r="G2334" s="31" t="str">
        <f t="shared" si="18"/>
        <v> </v>
      </c>
      <c r="H2334" s="31" t="str">
        <f t="shared" si="19"/>
        <v> </v>
      </c>
    </row>
    <row r="2335" spans="7:8">
      <c r="G2335" s="31" t="str">
        <f t="shared" si="18"/>
        <v> </v>
      </c>
      <c r="H2335" s="31" t="str">
        <f t="shared" si="19"/>
        <v> </v>
      </c>
    </row>
    <row r="2336" spans="7:8">
      <c r="G2336" s="31" t="str">
        <f t="shared" si="18"/>
        <v> </v>
      </c>
      <c r="H2336" s="31" t="str">
        <f t="shared" si="19"/>
        <v> </v>
      </c>
    </row>
    <row r="2337" spans="7:8">
      <c r="G2337" s="31" t="str">
        <f t="shared" si="18"/>
        <v> </v>
      </c>
      <c r="H2337" s="31" t="str">
        <f t="shared" si="19"/>
        <v> </v>
      </c>
    </row>
    <row r="2338" spans="7:8">
      <c r="G2338" s="31" t="str">
        <f t="shared" si="18"/>
        <v> </v>
      </c>
      <c r="H2338" s="31" t="str">
        <f t="shared" si="19"/>
        <v> </v>
      </c>
    </row>
    <row r="2339" spans="7:8">
      <c r="G2339" s="31" t="str">
        <f t="shared" si="18"/>
        <v> </v>
      </c>
      <c r="H2339" s="31" t="str">
        <f t="shared" si="19"/>
        <v> </v>
      </c>
    </row>
    <row r="2340" spans="7:8">
      <c r="G2340" s="31" t="str">
        <f t="shared" si="18"/>
        <v> </v>
      </c>
      <c r="H2340" s="31" t="str">
        <f t="shared" si="19"/>
        <v> </v>
      </c>
    </row>
    <row r="2341" spans="7:8">
      <c r="G2341" s="31" t="str">
        <f t="shared" si="18"/>
        <v> </v>
      </c>
      <c r="H2341" s="31" t="str">
        <f t="shared" si="19"/>
        <v> </v>
      </c>
    </row>
    <row r="2342" spans="7:8">
      <c r="G2342" s="31" t="str">
        <f t="shared" si="18"/>
        <v> </v>
      </c>
      <c r="H2342" s="31" t="str">
        <f t="shared" si="19"/>
        <v> </v>
      </c>
    </row>
    <row r="2343" spans="7:8">
      <c r="G2343" s="31" t="str">
        <f t="shared" si="18"/>
        <v> </v>
      </c>
      <c r="H2343" s="31" t="str">
        <f t="shared" si="19"/>
        <v> </v>
      </c>
    </row>
    <row r="2344" spans="7:8">
      <c r="G2344" s="31" t="str">
        <f t="shared" si="18"/>
        <v> </v>
      </c>
      <c r="H2344" s="31" t="str">
        <f t="shared" si="19"/>
        <v> </v>
      </c>
    </row>
    <row r="2345" spans="7:8">
      <c r="G2345" s="31" t="str">
        <f t="shared" si="18"/>
        <v> </v>
      </c>
      <c r="H2345" s="31" t="str">
        <f t="shared" si="19"/>
        <v> </v>
      </c>
    </row>
    <row r="2346" spans="7:8">
      <c r="G2346" s="31" t="str">
        <f t="shared" si="18"/>
        <v> </v>
      </c>
      <c r="H2346" s="31" t="str">
        <f t="shared" si="19"/>
        <v> </v>
      </c>
    </row>
    <row r="2347" spans="7:8">
      <c r="G2347" s="31" t="str">
        <f t="shared" si="18"/>
        <v> </v>
      </c>
      <c r="H2347" s="31" t="str">
        <f t="shared" si="19"/>
        <v> </v>
      </c>
    </row>
    <row r="2348" spans="7:8">
      <c r="G2348" s="31" t="str">
        <f t="shared" si="18"/>
        <v> </v>
      </c>
      <c r="H2348" s="31" t="str">
        <f t="shared" si="19"/>
        <v> </v>
      </c>
    </row>
    <row r="2349" spans="7:8">
      <c r="G2349" s="31" t="str">
        <f t="shared" si="18"/>
        <v> </v>
      </c>
      <c r="H2349" s="31" t="str">
        <f t="shared" si="19"/>
        <v> </v>
      </c>
    </row>
    <row r="2350" spans="7:8">
      <c r="G2350" s="31" t="str">
        <f t="shared" si="18"/>
        <v> </v>
      </c>
      <c r="H2350" s="31" t="str">
        <f t="shared" si="19"/>
        <v> </v>
      </c>
    </row>
    <row r="2351" spans="7:8">
      <c r="G2351" s="31" t="str">
        <f t="shared" si="18"/>
        <v> </v>
      </c>
      <c r="H2351" s="31" t="str">
        <f t="shared" si="19"/>
        <v> </v>
      </c>
    </row>
    <row r="2352" spans="7:8">
      <c r="G2352" s="31" t="str">
        <f t="shared" si="18"/>
        <v> </v>
      </c>
      <c r="H2352" s="31" t="str">
        <f t="shared" si="19"/>
        <v> </v>
      </c>
    </row>
    <row r="2353" spans="7:8">
      <c r="G2353" s="31" t="str">
        <f t="shared" si="18"/>
        <v> </v>
      </c>
      <c r="H2353" s="31" t="str">
        <f t="shared" si="19"/>
        <v> </v>
      </c>
    </row>
    <row r="2354" spans="7:8">
      <c r="G2354" s="31" t="str">
        <f t="shared" si="18"/>
        <v> </v>
      </c>
      <c r="H2354" s="31" t="str">
        <f t="shared" si="19"/>
        <v> </v>
      </c>
    </row>
    <row r="2355" spans="7:8">
      <c r="G2355" s="31" t="str">
        <f t="shared" si="18"/>
        <v> </v>
      </c>
      <c r="H2355" s="31" t="str">
        <f t="shared" si="19"/>
        <v> </v>
      </c>
    </row>
    <row r="2356" spans="7:8">
      <c r="G2356" s="31" t="str">
        <f t="shared" si="18"/>
        <v> </v>
      </c>
      <c r="H2356" s="31" t="str">
        <f t="shared" si="19"/>
        <v> </v>
      </c>
    </row>
    <row r="2357" spans="7:8">
      <c r="G2357" s="31" t="str">
        <f t="shared" si="18"/>
        <v> </v>
      </c>
      <c r="H2357" s="31" t="str">
        <f t="shared" si="19"/>
        <v> </v>
      </c>
    </row>
    <row r="2358" spans="7:8">
      <c r="G2358" s="31" t="str">
        <f t="shared" si="18"/>
        <v> </v>
      </c>
      <c r="H2358" s="31" t="str">
        <f t="shared" si="19"/>
        <v> </v>
      </c>
    </row>
    <row r="2359" spans="7:8">
      <c r="G2359" s="31" t="str">
        <f t="shared" si="18"/>
        <v> </v>
      </c>
      <c r="H2359" s="31" t="str">
        <f t="shared" si="19"/>
        <v> </v>
      </c>
    </row>
    <row r="2360" spans="7:8">
      <c r="G2360" s="31" t="str">
        <f t="shared" si="18"/>
        <v> </v>
      </c>
      <c r="H2360" s="31" t="str">
        <f t="shared" si="19"/>
        <v> </v>
      </c>
    </row>
    <row r="2361" spans="7:8">
      <c r="G2361" s="31" t="str">
        <f t="shared" si="18"/>
        <v> </v>
      </c>
      <c r="H2361" s="31" t="str">
        <f t="shared" si="19"/>
        <v> </v>
      </c>
    </row>
    <row r="2362" spans="7:8">
      <c r="G2362" s="31" t="str">
        <f t="shared" si="18"/>
        <v> </v>
      </c>
      <c r="H2362" s="31" t="str">
        <f t="shared" si="19"/>
        <v> </v>
      </c>
    </row>
    <row r="2363" spans="7:8">
      <c r="G2363" s="31" t="str">
        <f t="shared" si="18"/>
        <v> </v>
      </c>
      <c r="H2363" s="31" t="str">
        <f t="shared" si="19"/>
        <v> </v>
      </c>
    </row>
    <row r="2364" spans="7:8">
      <c r="G2364" s="31" t="str">
        <f t="shared" si="18"/>
        <v> </v>
      </c>
      <c r="H2364" s="31" t="str">
        <f t="shared" si="19"/>
        <v> </v>
      </c>
    </row>
    <row r="2365" spans="7:8">
      <c r="G2365" s="31" t="str">
        <f t="shared" si="18"/>
        <v> </v>
      </c>
      <c r="H2365" s="31" t="str">
        <f t="shared" si="19"/>
        <v> </v>
      </c>
    </row>
    <row r="2366" spans="7:8">
      <c r="G2366" s="31" t="str">
        <f t="shared" si="18"/>
        <v> </v>
      </c>
      <c r="H2366" s="31" t="str">
        <f t="shared" si="19"/>
        <v> </v>
      </c>
    </row>
    <row r="2367" spans="7:8">
      <c r="G2367" s="31" t="str">
        <f t="shared" si="18"/>
        <v> </v>
      </c>
      <c r="H2367" s="31" t="str">
        <f t="shared" si="19"/>
        <v> </v>
      </c>
    </row>
    <row r="2368" spans="7:8">
      <c r="G2368" s="31" t="str">
        <f t="shared" si="18"/>
        <v> </v>
      </c>
      <c r="H2368" s="31" t="str">
        <f t="shared" si="19"/>
        <v> </v>
      </c>
    </row>
    <row r="2369" spans="7:8">
      <c r="G2369" s="31" t="str">
        <f t="shared" si="18"/>
        <v> </v>
      </c>
      <c r="H2369" s="31" t="str">
        <f t="shared" si="19"/>
        <v> </v>
      </c>
    </row>
    <row r="2370" spans="7:8">
      <c r="G2370" s="31" t="str">
        <f t="shared" si="18"/>
        <v> </v>
      </c>
      <c r="H2370" s="31" t="str">
        <f t="shared" si="19"/>
        <v> </v>
      </c>
    </row>
    <row r="2371" spans="7:8">
      <c r="G2371" s="31" t="str">
        <f t="shared" si="18"/>
        <v> </v>
      </c>
      <c r="H2371" s="31" t="str">
        <f t="shared" si="19"/>
        <v> </v>
      </c>
    </row>
    <row r="2372" spans="7:8">
      <c r="G2372" s="31" t="str">
        <f t="shared" si="18"/>
        <v> </v>
      </c>
      <c r="H2372" s="31" t="str">
        <f t="shared" si="19"/>
        <v> </v>
      </c>
    </row>
    <row r="2373" spans="7:8">
      <c r="G2373" s="31" t="str">
        <f t="shared" si="18"/>
        <v> </v>
      </c>
      <c r="H2373" s="31" t="str">
        <f t="shared" si="19"/>
        <v> </v>
      </c>
    </row>
    <row r="2374" spans="7:8">
      <c r="G2374" s="31" t="str">
        <f t="shared" si="18"/>
        <v> </v>
      </c>
      <c r="H2374" s="31" t="str">
        <f t="shared" si="19"/>
        <v> </v>
      </c>
    </row>
    <row r="2375" spans="7:8">
      <c r="G2375" s="31" t="str">
        <f t="shared" si="18"/>
        <v> </v>
      </c>
      <c r="H2375" s="31" t="str">
        <f t="shared" si="19"/>
        <v> </v>
      </c>
    </row>
    <row r="2376" spans="7:8">
      <c r="G2376" s="31" t="str">
        <f t="shared" si="18"/>
        <v> </v>
      </c>
      <c r="H2376" s="31" t="str">
        <f t="shared" si="19"/>
        <v> </v>
      </c>
    </row>
    <row r="2377" spans="7:8">
      <c r="G2377" s="31" t="str">
        <f t="shared" si="18"/>
        <v> </v>
      </c>
      <c r="H2377" s="31" t="str">
        <f t="shared" si="19"/>
        <v> </v>
      </c>
    </row>
    <row r="2378" spans="7:8">
      <c r="G2378" s="31" t="str">
        <f t="shared" si="18"/>
        <v> </v>
      </c>
      <c r="H2378" s="31" t="str">
        <f t="shared" si="19"/>
        <v> </v>
      </c>
    </row>
    <row r="2379" spans="7:8">
      <c r="G2379" s="31" t="str">
        <f t="shared" si="18"/>
        <v> </v>
      </c>
      <c r="H2379" s="31" t="str">
        <f t="shared" si="19"/>
        <v> </v>
      </c>
    </row>
    <row r="2380" spans="7:8">
      <c r="G2380" s="31" t="str">
        <f t="shared" si="18"/>
        <v> </v>
      </c>
      <c r="H2380" s="31" t="str">
        <f t="shared" si="19"/>
        <v> </v>
      </c>
    </row>
    <row r="2381" spans="7:8">
      <c r="G2381" s="31" t="str">
        <f t="shared" si="18"/>
        <v> </v>
      </c>
      <c r="H2381" s="31" t="str">
        <f t="shared" si="19"/>
        <v> </v>
      </c>
    </row>
    <row r="2382" spans="7:8">
      <c r="G2382" s="31" t="str">
        <f t="shared" si="18"/>
        <v> </v>
      </c>
      <c r="H2382" s="31" t="str">
        <f t="shared" si="19"/>
        <v> </v>
      </c>
    </row>
    <row r="2383" spans="7:8">
      <c r="G2383" s="31" t="str">
        <f t="shared" si="18"/>
        <v> </v>
      </c>
      <c r="H2383" s="31" t="str">
        <f t="shared" si="19"/>
        <v> </v>
      </c>
    </row>
    <row r="2384" spans="7:8">
      <c r="G2384" s="31" t="str">
        <f t="shared" si="18"/>
        <v> </v>
      </c>
      <c r="H2384" s="31" t="str">
        <f t="shared" si="19"/>
        <v> </v>
      </c>
    </row>
    <row r="2385" spans="7:8">
      <c r="G2385" s="31" t="str">
        <f t="shared" si="18"/>
        <v> </v>
      </c>
      <c r="H2385" s="31" t="str">
        <f t="shared" si="19"/>
        <v> </v>
      </c>
    </row>
    <row r="2386" spans="7:8">
      <c r="G2386" s="31" t="str">
        <f t="shared" si="18"/>
        <v> </v>
      </c>
      <c r="H2386" s="31" t="str">
        <f t="shared" si="19"/>
        <v> </v>
      </c>
    </row>
    <row r="2387" spans="7:8">
      <c r="G2387" s="31" t="str">
        <f t="shared" si="18"/>
        <v> </v>
      </c>
      <c r="H2387" s="31" t="str">
        <f t="shared" si="19"/>
        <v> </v>
      </c>
    </row>
    <row r="2388" spans="7:8">
      <c r="G2388" s="31" t="str">
        <f t="shared" si="18"/>
        <v> </v>
      </c>
      <c r="H2388" s="31" t="str">
        <f t="shared" si="19"/>
        <v> </v>
      </c>
    </row>
    <row r="2389" spans="7:8">
      <c r="G2389" s="31" t="str">
        <f t="shared" si="18"/>
        <v> </v>
      </c>
      <c r="H2389" s="31" t="str">
        <f t="shared" si="19"/>
        <v> </v>
      </c>
    </row>
    <row r="2390" spans="7:8">
      <c r="G2390" s="31" t="str">
        <f t="shared" si="18"/>
        <v> </v>
      </c>
      <c r="H2390" s="31" t="str">
        <f t="shared" si="19"/>
        <v> </v>
      </c>
    </row>
    <row r="2391" spans="7:8">
      <c r="G2391" s="31" t="str">
        <f t="shared" si="18"/>
        <v> </v>
      </c>
      <c r="H2391" s="31" t="str">
        <f t="shared" si="19"/>
        <v> </v>
      </c>
    </row>
    <row r="2392" spans="7:8">
      <c r="G2392" s="31" t="str">
        <f t="shared" si="18"/>
        <v> </v>
      </c>
      <c r="H2392" s="31" t="str">
        <f t="shared" si="19"/>
        <v> </v>
      </c>
    </row>
    <row r="2393" spans="7:8">
      <c r="G2393" s="31" t="str">
        <f t="shared" si="18"/>
        <v> </v>
      </c>
      <c r="H2393" s="31" t="str">
        <f t="shared" si="19"/>
        <v> </v>
      </c>
    </row>
    <row r="2394" spans="7:8">
      <c r="G2394" s="31" t="str">
        <f t="shared" si="18"/>
        <v> </v>
      </c>
      <c r="H2394" s="31" t="str">
        <f t="shared" si="19"/>
        <v> </v>
      </c>
    </row>
    <row r="2395" spans="7:8">
      <c r="G2395" s="31" t="str">
        <f t="shared" si="18"/>
        <v> </v>
      </c>
      <c r="H2395" s="31" t="str">
        <f t="shared" si="19"/>
        <v> </v>
      </c>
    </row>
    <row r="2396" spans="7:8">
      <c r="G2396" s="31" t="str">
        <f t="shared" si="18"/>
        <v> </v>
      </c>
      <c r="H2396" s="31" t="str">
        <f t="shared" si="19"/>
        <v> </v>
      </c>
    </row>
    <row r="2397" spans="7:8">
      <c r="G2397" s="31" t="str">
        <f t="shared" si="18"/>
        <v> </v>
      </c>
      <c r="H2397" s="31" t="str">
        <f t="shared" si="19"/>
        <v> </v>
      </c>
    </row>
    <row r="2398" spans="7:8">
      <c r="G2398" s="31" t="str">
        <f t="shared" si="18"/>
        <v> </v>
      </c>
      <c r="H2398" s="31" t="str">
        <f t="shared" si="19"/>
        <v> </v>
      </c>
    </row>
    <row r="2399" spans="7:8">
      <c r="G2399" s="31" t="str">
        <f t="shared" si="18"/>
        <v> </v>
      </c>
      <c r="H2399" s="31" t="str">
        <f t="shared" si="19"/>
        <v> </v>
      </c>
    </row>
    <row r="2400" spans="7:8">
      <c r="G2400" s="31" t="str">
        <f t="shared" si="18"/>
        <v> </v>
      </c>
      <c r="H2400" s="31" t="str">
        <f t="shared" si="19"/>
        <v> </v>
      </c>
    </row>
    <row r="2401" spans="7:8">
      <c r="G2401" s="31" t="str">
        <f t="shared" si="18"/>
        <v> </v>
      </c>
      <c r="H2401" s="31" t="str">
        <f t="shared" si="19"/>
        <v> </v>
      </c>
    </row>
    <row r="2402" spans="7:8">
      <c r="G2402" s="31" t="str">
        <f t="shared" si="18"/>
        <v> </v>
      </c>
      <c r="H2402" s="31" t="str">
        <f t="shared" si="19"/>
        <v> </v>
      </c>
    </row>
    <row r="2403" spans="7:8">
      <c r="G2403" s="31" t="str">
        <f t="shared" si="18"/>
        <v> </v>
      </c>
      <c r="H2403" s="31" t="str">
        <f t="shared" si="19"/>
        <v> </v>
      </c>
    </row>
    <row r="2404" spans="7:8">
      <c r="G2404" s="31" t="str">
        <f t="shared" si="18"/>
        <v> </v>
      </c>
      <c r="H2404" s="31" t="str">
        <f t="shared" si="19"/>
        <v> </v>
      </c>
    </row>
    <row r="2405" spans="7:8">
      <c r="G2405" s="31" t="str">
        <f t="shared" si="18"/>
        <v> </v>
      </c>
      <c r="H2405" s="31" t="str">
        <f t="shared" si="19"/>
        <v> </v>
      </c>
    </row>
    <row r="2406" spans="7:8">
      <c r="G2406" s="31" t="str">
        <f t="shared" si="18"/>
        <v> </v>
      </c>
      <c r="H2406" s="31" t="str">
        <f t="shared" si="19"/>
        <v> </v>
      </c>
    </row>
    <row r="2407" spans="7:8">
      <c r="G2407" s="31" t="str">
        <f t="shared" si="18"/>
        <v> </v>
      </c>
      <c r="H2407" s="31" t="str">
        <f t="shared" si="19"/>
        <v> </v>
      </c>
    </row>
    <row r="2408" spans="7:8">
      <c r="G2408" s="31" t="str">
        <f t="shared" si="18"/>
        <v> </v>
      </c>
      <c r="H2408" s="31" t="str">
        <f t="shared" si="19"/>
        <v> </v>
      </c>
    </row>
    <row r="2409" spans="7:8">
      <c r="G2409" s="31" t="str">
        <f t="shared" si="18"/>
        <v> </v>
      </c>
      <c r="H2409" s="31" t="str">
        <f t="shared" si="19"/>
        <v> </v>
      </c>
    </row>
    <row r="2410" spans="7:8">
      <c r="G2410" s="31" t="str">
        <f t="shared" si="18"/>
        <v> </v>
      </c>
      <c r="H2410" s="31" t="str">
        <f t="shared" si="19"/>
        <v> </v>
      </c>
    </row>
    <row r="2411" spans="7:8">
      <c r="G2411" s="31" t="str">
        <f t="shared" si="18"/>
        <v> </v>
      </c>
      <c r="H2411" s="31" t="str">
        <f t="shared" si="19"/>
        <v> </v>
      </c>
    </row>
    <row r="2412" spans="7:8">
      <c r="G2412" s="31" t="str">
        <f t="shared" si="18"/>
        <v> </v>
      </c>
      <c r="H2412" s="31" t="str">
        <f t="shared" si="19"/>
        <v> </v>
      </c>
    </row>
    <row r="2413" spans="7:8">
      <c r="G2413" s="31" t="str">
        <f t="shared" si="18"/>
        <v> </v>
      </c>
      <c r="H2413" s="31" t="str">
        <f t="shared" si="19"/>
        <v> </v>
      </c>
    </row>
    <row r="2414" spans="7:8">
      <c r="G2414" s="31" t="str">
        <f t="shared" si="18"/>
        <v> </v>
      </c>
      <c r="H2414" s="31" t="str">
        <f t="shared" si="19"/>
        <v> </v>
      </c>
    </row>
    <row r="2415" spans="7:8">
      <c r="G2415" s="31" t="str">
        <f t="shared" si="18"/>
        <v> </v>
      </c>
      <c r="H2415" s="31" t="str">
        <f t="shared" si="19"/>
        <v> </v>
      </c>
    </row>
    <row r="2416" spans="7:8">
      <c r="G2416" s="31" t="str">
        <f t="shared" si="18"/>
        <v> </v>
      </c>
      <c r="H2416" s="31" t="str">
        <f t="shared" si="19"/>
        <v> </v>
      </c>
    </row>
    <row r="2417" spans="7:8">
      <c r="G2417" s="31" t="str">
        <f t="shared" si="18"/>
        <v> </v>
      </c>
      <c r="H2417" s="31" t="str">
        <f t="shared" si="19"/>
        <v> </v>
      </c>
    </row>
    <row r="2418" spans="7:8">
      <c r="G2418" s="31" t="str">
        <f t="shared" si="18"/>
        <v> </v>
      </c>
      <c r="H2418" s="31" t="str">
        <f t="shared" si="19"/>
        <v> </v>
      </c>
    </row>
    <row r="2419" spans="7:8">
      <c r="G2419" s="31" t="str">
        <f t="shared" si="18"/>
        <v> </v>
      </c>
      <c r="H2419" s="31" t="str">
        <f t="shared" si="19"/>
        <v> </v>
      </c>
    </row>
    <row r="2420" spans="7:8">
      <c r="G2420" s="31" t="str">
        <f t="shared" si="18"/>
        <v> </v>
      </c>
      <c r="H2420" s="31" t="str">
        <f t="shared" si="19"/>
        <v> </v>
      </c>
    </row>
    <row r="2421" spans="7:8">
      <c r="G2421" s="31" t="str">
        <f t="shared" si="18"/>
        <v> </v>
      </c>
      <c r="H2421" s="31" t="str">
        <f t="shared" si="19"/>
        <v> </v>
      </c>
    </row>
    <row r="2422" spans="7:8">
      <c r="G2422" s="31" t="str">
        <f t="shared" si="18"/>
        <v> </v>
      </c>
      <c r="H2422" s="31" t="str">
        <f t="shared" si="19"/>
        <v> </v>
      </c>
    </row>
    <row r="2423" spans="7:8">
      <c r="G2423" s="31" t="str">
        <f t="shared" si="18"/>
        <v> </v>
      </c>
      <c r="H2423" s="31" t="str">
        <f t="shared" si="19"/>
        <v> </v>
      </c>
    </row>
    <row r="2424" spans="7:8">
      <c r="G2424" s="31" t="str">
        <f t="shared" si="18"/>
        <v> </v>
      </c>
      <c r="H2424" s="31" t="str">
        <f t="shared" si="19"/>
        <v> </v>
      </c>
    </row>
    <row r="2425" spans="7:8">
      <c r="G2425" s="31" t="str">
        <f t="shared" si="18"/>
        <v> </v>
      </c>
      <c r="H2425" s="31" t="str">
        <f t="shared" si="19"/>
        <v> </v>
      </c>
    </row>
    <row r="2426" spans="7:8">
      <c r="G2426" s="31" t="str">
        <f t="shared" si="18"/>
        <v> </v>
      </c>
      <c r="H2426" s="31" t="str">
        <f t="shared" si="19"/>
        <v> </v>
      </c>
    </row>
    <row r="2427" spans="7:8">
      <c r="G2427" s="31" t="str">
        <f t="shared" si="18"/>
        <v> </v>
      </c>
      <c r="H2427" s="31" t="str">
        <f t="shared" si="19"/>
        <v> </v>
      </c>
    </row>
    <row r="2428" spans="7:8">
      <c r="G2428" s="31" t="str">
        <f t="shared" si="18"/>
        <v> </v>
      </c>
      <c r="H2428" s="31" t="str">
        <f t="shared" si="19"/>
        <v> </v>
      </c>
    </row>
    <row r="2429" spans="7:8">
      <c r="G2429" s="31" t="str">
        <f t="shared" si="18"/>
        <v> </v>
      </c>
      <c r="H2429" s="31" t="str">
        <f t="shared" si="19"/>
        <v> </v>
      </c>
    </row>
    <row r="2430" spans="7:8">
      <c r="G2430" s="31" t="str">
        <f t="shared" si="18"/>
        <v> </v>
      </c>
      <c r="H2430" s="31" t="str">
        <f t="shared" si="19"/>
        <v> </v>
      </c>
    </row>
    <row r="2431" spans="7:8">
      <c r="G2431" s="31" t="str">
        <f t="shared" si="18"/>
        <v> </v>
      </c>
      <c r="H2431" s="31" t="str">
        <f t="shared" si="19"/>
        <v> </v>
      </c>
    </row>
    <row r="2432" spans="7:8">
      <c r="G2432" s="31" t="str">
        <f t="shared" si="18"/>
        <v> </v>
      </c>
      <c r="H2432" s="31" t="str">
        <f t="shared" si="19"/>
        <v> </v>
      </c>
    </row>
    <row r="2433" spans="7:8">
      <c r="G2433" s="31" t="str">
        <f t="shared" si="18"/>
        <v> </v>
      </c>
      <c r="H2433" s="31" t="str">
        <f t="shared" si="19"/>
        <v> </v>
      </c>
    </row>
    <row r="2434" spans="7:8">
      <c r="G2434" s="31" t="str">
        <f t="shared" si="18"/>
        <v> </v>
      </c>
      <c r="H2434" s="31" t="str">
        <f t="shared" si="19"/>
        <v> </v>
      </c>
    </row>
    <row r="2435" spans="7:8">
      <c r="G2435" s="31" t="str">
        <f t="shared" si="18"/>
        <v> </v>
      </c>
      <c r="H2435" s="31" t="str">
        <f t="shared" si="19"/>
        <v> </v>
      </c>
    </row>
    <row r="2436" spans="7:8">
      <c r="G2436" s="31" t="str">
        <f t="shared" si="18"/>
        <v> </v>
      </c>
      <c r="H2436" s="31" t="str">
        <f t="shared" si="19"/>
        <v> </v>
      </c>
    </row>
    <row r="2437" spans="7:8">
      <c r="G2437" s="31" t="str">
        <f t="shared" si="18"/>
        <v> </v>
      </c>
      <c r="H2437" s="31" t="str">
        <f t="shared" si="19"/>
        <v> </v>
      </c>
    </row>
    <row r="2438" spans="7:8">
      <c r="G2438" s="31" t="str">
        <f t="shared" si="18"/>
        <v> </v>
      </c>
      <c r="H2438" s="31" t="str">
        <f t="shared" si="19"/>
        <v> </v>
      </c>
    </row>
    <row r="2439" spans="7:8">
      <c r="G2439" s="31" t="str">
        <f t="shared" si="18"/>
        <v> </v>
      </c>
      <c r="H2439" s="31" t="str">
        <f t="shared" si="19"/>
        <v> </v>
      </c>
    </row>
    <row r="2440" spans="7:8">
      <c r="G2440" s="31" t="str">
        <f t="shared" si="18"/>
        <v> </v>
      </c>
      <c r="H2440" s="31" t="str">
        <f t="shared" si="19"/>
        <v> </v>
      </c>
    </row>
    <row r="2441" spans="7:8">
      <c r="G2441" s="31" t="str">
        <f t="shared" si="18"/>
        <v> </v>
      </c>
      <c r="H2441" s="31" t="str">
        <f t="shared" si="19"/>
        <v> </v>
      </c>
    </row>
    <row r="2442" spans="7:8">
      <c r="G2442" s="31" t="str">
        <f t="shared" si="18"/>
        <v> </v>
      </c>
      <c r="H2442" s="31" t="str">
        <f t="shared" si="19"/>
        <v> </v>
      </c>
    </row>
    <row r="2443" spans="7:8">
      <c r="G2443" s="31" t="str">
        <f t="shared" si="18"/>
        <v> </v>
      </c>
      <c r="H2443" s="31" t="str">
        <f t="shared" si="19"/>
        <v> </v>
      </c>
    </row>
    <row r="2444" spans="7:8">
      <c r="G2444" s="31" t="str">
        <f t="shared" si="18"/>
        <v> </v>
      </c>
      <c r="H2444" s="31" t="str">
        <f t="shared" si="19"/>
        <v> </v>
      </c>
    </row>
    <row r="2445" spans="7:8">
      <c r="G2445" s="31" t="str">
        <f t="shared" si="18"/>
        <v> </v>
      </c>
      <c r="H2445" s="31" t="str">
        <f t="shared" si="19"/>
        <v> </v>
      </c>
    </row>
    <row r="2446" spans="7:8">
      <c r="G2446" s="31" t="str">
        <f t="shared" si="18"/>
        <v> </v>
      </c>
      <c r="H2446" s="31" t="str">
        <f t="shared" si="19"/>
        <v> </v>
      </c>
    </row>
    <row r="2447" spans="7:8">
      <c r="G2447" s="31" t="str">
        <f t="shared" si="18"/>
        <v> </v>
      </c>
      <c r="H2447" s="31" t="str">
        <f t="shared" si="19"/>
        <v> </v>
      </c>
    </row>
    <row r="2448" spans="7:8">
      <c r="G2448" s="31" t="str">
        <f t="shared" si="18"/>
        <v> </v>
      </c>
      <c r="H2448" s="31" t="str">
        <f t="shared" si="19"/>
        <v> </v>
      </c>
    </row>
    <row r="2449" spans="7:8">
      <c r="G2449" s="31" t="str">
        <f t="shared" si="18"/>
        <v> </v>
      </c>
      <c r="H2449" s="31" t="str">
        <f t="shared" si="19"/>
        <v> </v>
      </c>
    </row>
    <row r="2450" spans="7:8">
      <c r="G2450" s="31" t="str">
        <f t="shared" si="18"/>
        <v> </v>
      </c>
      <c r="H2450" s="31" t="str">
        <f t="shared" si="19"/>
        <v> </v>
      </c>
    </row>
    <row r="2451" spans="7:8">
      <c r="G2451" s="31" t="str">
        <f t="shared" si="18"/>
        <v> </v>
      </c>
      <c r="H2451" s="31" t="str">
        <f t="shared" si="19"/>
        <v> </v>
      </c>
    </row>
    <row r="2452" spans="7:8">
      <c r="G2452" s="31" t="str">
        <f t="shared" si="18"/>
        <v> </v>
      </c>
      <c r="H2452" s="31" t="str">
        <f t="shared" si="19"/>
        <v> </v>
      </c>
    </row>
    <row r="2453" spans="7:8">
      <c r="G2453" s="31" t="str">
        <f t="shared" si="18"/>
        <v> </v>
      </c>
      <c r="H2453" s="31" t="str">
        <f t="shared" si="19"/>
        <v> </v>
      </c>
    </row>
    <row r="2454" spans="7:8">
      <c r="G2454" s="31" t="str">
        <f t="shared" si="18"/>
        <v> </v>
      </c>
      <c r="H2454" s="31" t="str">
        <f t="shared" si="19"/>
        <v> </v>
      </c>
    </row>
    <row r="2455" spans="7:8">
      <c r="G2455" s="31" t="str">
        <f t="shared" si="18"/>
        <v> </v>
      </c>
      <c r="H2455" s="31" t="str">
        <f t="shared" si="19"/>
        <v> </v>
      </c>
    </row>
    <row r="2456" spans="7:8">
      <c r="G2456" s="31" t="str">
        <f t="shared" si="18"/>
        <v> </v>
      </c>
      <c r="H2456" s="31" t="str">
        <f t="shared" si="19"/>
        <v> </v>
      </c>
    </row>
    <row r="2457" spans="7:8">
      <c r="G2457" s="31" t="str">
        <f t="shared" si="18"/>
        <v> </v>
      </c>
      <c r="H2457" s="31" t="str">
        <f t="shared" si="19"/>
        <v> </v>
      </c>
    </row>
    <row r="2458" spans="7:8">
      <c r="G2458" s="31" t="str">
        <f t="shared" si="18"/>
        <v> </v>
      </c>
      <c r="H2458" s="31" t="str">
        <f t="shared" si="19"/>
        <v> </v>
      </c>
    </row>
    <row r="2459" spans="7:8">
      <c r="G2459" s="31" t="str">
        <f t="shared" si="18"/>
        <v> </v>
      </c>
      <c r="H2459" s="31" t="str">
        <f t="shared" si="19"/>
        <v> </v>
      </c>
    </row>
    <row r="2460" spans="7:8">
      <c r="G2460" s="31" t="str">
        <f t="shared" si="18"/>
        <v> </v>
      </c>
      <c r="H2460" s="31" t="str">
        <f t="shared" si="19"/>
        <v> </v>
      </c>
    </row>
    <row r="2461" spans="7:8">
      <c r="G2461" s="31" t="str">
        <f t="shared" si="18"/>
        <v> </v>
      </c>
      <c r="H2461" s="31" t="str">
        <f t="shared" si="19"/>
        <v> </v>
      </c>
    </row>
    <row r="2462" spans="7:8">
      <c r="G2462" s="31" t="str">
        <f t="shared" si="18"/>
        <v> </v>
      </c>
      <c r="H2462" s="31" t="str">
        <f t="shared" si="19"/>
        <v> </v>
      </c>
    </row>
    <row r="2463" spans="7:8">
      <c r="G2463" s="31" t="str">
        <f t="shared" si="18"/>
        <v> </v>
      </c>
      <c r="H2463" s="31" t="str">
        <f t="shared" si="19"/>
        <v> </v>
      </c>
    </row>
    <row r="2464" spans="7:8">
      <c r="G2464" s="31" t="str">
        <f t="shared" si="18"/>
        <v> </v>
      </c>
      <c r="H2464" s="31" t="str">
        <f t="shared" si="19"/>
        <v> </v>
      </c>
    </row>
    <row r="2465" spans="7:8">
      <c r="G2465" s="31" t="str">
        <f t="shared" si="18"/>
        <v> </v>
      </c>
      <c r="H2465" s="31" t="str">
        <f t="shared" si="19"/>
        <v> </v>
      </c>
    </row>
    <row r="2466" spans="7:8">
      <c r="G2466" s="31" t="str">
        <f t="shared" si="18"/>
        <v> </v>
      </c>
      <c r="H2466" s="31" t="str">
        <f t="shared" si="19"/>
        <v> </v>
      </c>
    </row>
    <row r="2467" spans="7:8">
      <c r="G2467" s="31" t="str">
        <f t="shared" si="18"/>
        <v> </v>
      </c>
      <c r="H2467" s="31" t="str">
        <f t="shared" si="19"/>
        <v> </v>
      </c>
    </row>
    <row r="2468" spans="7:8">
      <c r="G2468" s="31" t="str">
        <f t="shared" si="18"/>
        <v> </v>
      </c>
      <c r="H2468" s="31" t="str">
        <f t="shared" si="19"/>
        <v> </v>
      </c>
    </row>
    <row r="2469" spans="7:8">
      <c r="G2469" s="31" t="str">
        <f t="shared" si="18"/>
        <v> </v>
      </c>
      <c r="H2469" s="31" t="str">
        <f t="shared" si="19"/>
        <v> </v>
      </c>
    </row>
    <row r="2470" spans="7:8">
      <c r="G2470" s="31" t="str">
        <f t="shared" si="18"/>
        <v> </v>
      </c>
      <c r="H2470" s="31" t="str">
        <f t="shared" si="19"/>
        <v> </v>
      </c>
    </row>
    <row r="2471" spans="7:8">
      <c r="G2471" s="31" t="str">
        <f t="shared" si="18"/>
        <v> </v>
      </c>
      <c r="H2471" s="31" t="str">
        <f t="shared" si="19"/>
        <v> </v>
      </c>
    </row>
    <row r="2472" spans="7:8">
      <c r="G2472" s="31" t="str">
        <f t="shared" si="18"/>
        <v> </v>
      </c>
      <c r="H2472" s="31" t="str">
        <f t="shared" si="19"/>
        <v> </v>
      </c>
    </row>
    <row r="2473" spans="7:8">
      <c r="G2473" s="31" t="str">
        <f t="shared" si="18"/>
        <v> </v>
      </c>
      <c r="H2473" s="31" t="str">
        <f t="shared" si="19"/>
        <v> </v>
      </c>
    </row>
    <row r="2474" spans="7:8">
      <c r="G2474" s="31" t="str">
        <f t="shared" si="18"/>
        <v> </v>
      </c>
      <c r="H2474" s="31" t="str">
        <f t="shared" si="19"/>
        <v> </v>
      </c>
    </row>
    <row r="2475" spans="7:8">
      <c r="G2475" s="31" t="str">
        <f t="shared" si="18"/>
        <v> </v>
      </c>
      <c r="H2475" s="31" t="str">
        <f t="shared" si="19"/>
        <v> </v>
      </c>
    </row>
    <row r="2476" spans="7:8">
      <c r="G2476" s="31" t="str">
        <f t="shared" si="18"/>
        <v> </v>
      </c>
      <c r="H2476" s="31" t="str">
        <f t="shared" si="19"/>
        <v> </v>
      </c>
    </row>
    <row r="2477" spans="7:8">
      <c r="G2477" s="31" t="str">
        <f t="shared" si="18"/>
        <v> </v>
      </c>
      <c r="H2477" s="31" t="str">
        <f t="shared" si="19"/>
        <v> </v>
      </c>
    </row>
    <row r="2478" spans="7:8">
      <c r="G2478" s="31" t="str">
        <f t="shared" si="18"/>
        <v> </v>
      </c>
      <c r="H2478" s="31" t="str">
        <f t="shared" si="19"/>
        <v> </v>
      </c>
    </row>
    <row r="2479" spans="7:8">
      <c r="G2479" s="31" t="str">
        <f t="shared" si="18"/>
        <v> </v>
      </c>
      <c r="H2479" s="31" t="str">
        <f t="shared" si="19"/>
        <v> </v>
      </c>
    </row>
    <row r="2480" spans="7:8">
      <c r="G2480" s="31" t="str">
        <f t="shared" si="18"/>
        <v> </v>
      </c>
      <c r="H2480" s="31" t="str">
        <f t="shared" si="19"/>
        <v> </v>
      </c>
    </row>
    <row r="2481" spans="7:8">
      <c r="G2481" s="31" t="str">
        <f t="shared" si="18"/>
        <v> </v>
      </c>
      <c r="H2481" s="31" t="str">
        <f t="shared" si="19"/>
        <v> </v>
      </c>
    </row>
    <row r="2482" spans="7:8">
      <c r="G2482" s="31" t="str">
        <f t="shared" si="18"/>
        <v> </v>
      </c>
      <c r="H2482" s="31" t="str">
        <f t="shared" si="19"/>
        <v> </v>
      </c>
    </row>
    <row r="2483" spans="7:8">
      <c r="G2483" s="31" t="str">
        <f t="shared" si="18"/>
        <v> </v>
      </c>
      <c r="H2483" s="31" t="str">
        <f t="shared" si="19"/>
        <v> </v>
      </c>
    </row>
    <row r="2484" spans="7:8">
      <c r="G2484" s="31" t="str">
        <f t="shared" si="18"/>
        <v> </v>
      </c>
      <c r="H2484" s="31" t="str">
        <f t="shared" si="19"/>
        <v> </v>
      </c>
    </row>
    <row r="2485" spans="7:8">
      <c r="G2485" s="31" t="str">
        <f t="shared" si="18"/>
        <v> </v>
      </c>
      <c r="H2485" s="31" t="str">
        <f t="shared" si="19"/>
        <v> </v>
      </c>
    </row>
    <row r="2486" spans="7:8">
      <c r="G2486" s="31" t="str">
        <f t="shared" si="18"/>
        <v> </v>
      </c>
      <c r="H2486" s="31" t="str">
        <f t="shared" si="19"/>
        <v> </v>
      </c>
    </row>
    <row r="2487" spans="7:8">
      <c r="G2487" s="31" t="str">
        <f t="shared" si="18"/>
        <v> </v>
      </c>
      <c r="H2487" s="31" t="str">
        <f t="shared" si="19"/>
        <v> </v>
      </c>
    </row>
    <row r="2488" spans="7:8">
      <c r="G2488" s="31" t="str">
        <f t="shared" si="18"/>
        <v> </v>
      </c>
      <c r="H2488" s="31" t="str">
        <f t="shared" si="19"/>
        <v> </v>
      </c>
    </row>
    <row r="2489" spans="7:8">
      <c r="G2489" s="31" t="str">
        <f t="shared" si="18"/>
        <v> </v>
      </c>
      <c r="H2489" s="31" t="str">
        <f t="shared" si="19"/>
        <v> </v>
      </c>
    </row>
    <row r="2490" spans="7:8">
      <c r="G2490" s="31" t="str">
        <f t="shared" si="18"/>
        <v> </v>
      </c>
      <c r="H2490" s="31" t="str">
        <f t="shared" si="19"/>
        <v> </v>
      </c>
    </row>
    <row r="2491" spans="7:8">
      <c r="G2491" s="31" t="str">
        <f t="shared" si="18"/>
        <v> </v>
      </c>
      <c r="H2491" s="31" t="str">
        <f t="shared" si="19"/>
        <v> </v>
      </c>
    </row>
    <row r="2492" spans="7:8">
      <c r="G2492" s="31" t="str">
        <f t="shared" si="18"/>
        <v> </v>
      </c>
      <c r="H2492" s="31" t="str">
        <f t="shared" si="19"/>
        <v> </v>
      </c>
    </row>
    <row r="2493" spans="7:8">
      <c r="G2493" s="31" t="str">
        <f t="shared" si="18"/>
        <v> </v>
      </c>
      <c r="H2493" s="31" t="str">
        <f t="shared" si="19"/>
        <v> </v>
      </c>
    </row>
    <row r="2494" spans="7:8">
      <c r="G2494" s="31" t="str">
        <f t="shared" si="18"/>
        <v> </v>
      </c>
      <c r="H2494" s="31" t="str">
        <f t="shared" si="19"/>
        <v> </v>
      </c>
    </row>
    <row r="2495" spans="7:8">
      <c r="G2495" s="31" t="str">
        <f t="shared" si="18"/>
        <v> </v>
      </c>
      <c r="H2495" s="31" t="str">
        <f t="shared" si="19"/>
        <v> </v>
      </c>
    </row>
    <row r="2496" spans="7:8">
      <c r="G2496" s="31" t="str">
        <f t="shared" si="18"/>
        <v> </v>
      </c>
      <c r="H2496" s="31" t="str">
        <f t="shared" si="19"/>
        <v> </v>
      </c>
    </row>
    <row r="2497" spans="7:8">
      <c r="G2497" s="31" t="str">
        <f t="shared" si="18"/>
        <v> </v>
      </c>
      <c r="H2497" s="31" t="str">
        <f t="shared" si="19"/>
        <v> </v>
      </c>
    </row>
    <row r="2498" spans="7:8">
      <c r="G2498" s="31" t="str">
        <f t="shared" si="18"/>
        <v> </v>
      </c>
      <c r="H2498" s="31" t="str">
        <f t="shared" si="19"/>
        <v> </v>
      </c>
    </row>
    <row r="2499" spans="7:8">
      <c r="G2499" s="31" t="str">
        <f t="shared" si="18"/>
        <v> </v>
      </c>
      <c r="H2499" s="31" t="str">
        <f t="shared" si="19"/>
        <v> </v>
      </c>
    </row>
    <row r="2500" spans="7:8">
      <c r="G2500" s="31" t="str">
        <f t="shared" si="18"/>
        <v> </v>
      </c>
      <c r="H2500" s="31" t="str">
        <f t="shared" si="19"/>
        <v> </v>
      </c>
    </row>
    <row r="2501" spans="7:8">
      <c r="G2501" s="31" t="str">
        <f t="shared" si="18"/>
        <v> </v>
      </c>
      <c r="H2501" s="31" t="str">
        <f t="shared" si="19"/>
        <v> </v>
      </c>
    </row>
    <row r="2502" spans="7:8">
      <c r="G2502" s="31" t="str">
        <f t="shared" si="18"/>
        <v> </v>
      </c>
      <c r="H2502" s="31" t="str">
        <f t="shared" si="19"/>
        <v> </v>
      </c>
    </row>
    <row r="2503" spans="7:8">
      <c r="G2503" s="31" t="str">
        <f t="shared" si="18"/>
        <v> </v>
      </c>
      <c r="H2503" s="31" t="str">
        <f t="shared" si="19"/>
        <v> </v>
      </c>
    </row>
    <row r="2504" spans="7:8">
      <c r="G2504" s="31" t="str">
        <f t="shared" si="18"/>
        <v> </v>
      </c>
      <c r="H2504" s="31" t="str">
        <f t="shared" si="19"/>
        <v> </v>
      </c>
    </row>
    <row r="2505" spans="7:8">
      <c r="G2505" s="31" t="str">
        <f t="shared" si="18"/>
        <v> </v>
      </c>
      <c r="H2505" s="31" t="str">
        <f t="shared" si="19"/>
        <v> </v>
      </c>
    </row>
    <row r="2506" spans="7:8">
      <c r="G2506" s="31" t="str">
        <f t="shared" si="18"/>
        <v> </v>
      </c>
      <c r="H2506" s="31" t="str">
        <f t="shared" si="19"/>
        <v> </v>
      </c>
    </row>
    <row r="2507" spans="7:8">
      <c r="G2507" s="31" t="str">
        <f t="shared" si="18"/>
        <v> </v>
      </c>
      <c r="H2507" s="31" t="str">
        <f t="shared" si="19"/>
        <v> </v>
      </c>
    </row>
    <row r="2508" spans="7:8">
      <c r="G2508" s="31" t="str">
        <f t="shared" si="18"/>
        <v> </v>
      </c>
      <c r="H2508" s="31" t="str">
        <f t="shared" si="19"/>
        <v> </v>
      </c>
    </row>
    <row r="2509" spans="7:8">
      <c r="G2509" s="31" t="str">
        <f t="shared" si="18"/>
        <v> </v>
      </c>
      <c r="H2509" s="31" t="str">
        <f t="shared" si="19"/>
        <v> </v>
      </c>
    </row>
    <row r="2510" spans="7:8">
      <c r="G2510" s="31" t="str">
        <f t="shared" si="18"/>
        <v> </v>
      </c>
      <c r="H2510" s="31" t="str">
        <f t="shared" si="19"/>
        <v> </v>
      </c>
    </row>
    <row r="2511" spans="7:8">
      <c r="G2511" s="31" t="str">
        <f t="shared" si="18"/>
        <v> </v>
      </c>
      <c r="H2511" s="31" t="str">
        <f t="shared" si="19"/>
        <v> </v>
      </c>
    </row>
    <row r="2512" spans="7:8">
      <c r="G2512" s="31" t="str">
        <f t="shared" si="18"/>
        <v> </v>
      </c>
      <c r="H2512" s="31" t="str">
        <f t="shared" si="19"/>
        <v> </v>
      </c>
    </row>
    <row r="2513" spans="7:8">
      <c r="G2513" s="31" t="str">
        <f t="shared" si="18"/>
        <v> </v>
      </c>
      <c r="H2513" s="31" t="str">
        <f t="shared" si="19"/>
        <v> </v>
      </c>
    </row>
    <row r="2514" spans="7:8">
      <c r="G2514" s="31" t="str">
        <f t="shared" si="18"/>
        <v> </v>
      </c>
      <c r="H2514" s="31" t="str">
        <f t="shared" si="19"/>
        <v> </v>
      </c>
    </row>
    <row r="2515" spans="7:8">
      <c r="G2515" s="31" t="str">
        <f t="shared" si="18"/>
        <v> </v>
      </c>
      <c r="H2515" s="31" t="str">
        <f t="shared" si="19"/>
        <v> </v>
      </c>
    </row>
    <row r="2516" spans="7:8">
      <c r="G2516" s="31" t="str">
        <f t="shared" si="18"/>
        <v> </v>
      </c>
      <c r="H2516" s="31" t="str">
        <f t="shared" si="19"/>
        <v> </v>
      </c>
    </row>
    <row r="2517" spans="7:8">
      <c r="G2517" s="31" t="str">
        <f t="shared" si="18"/>
        <v> </v>
      </c>
      <c r="H2517" s="31" t="str">
        <f t="shared" si="19"/>
        <v> </v>
      </c>
    </row>
    <row r="2518" spans="7:8">
      <c r="G2518" s="31" t="str">
        <f t="shared" si="18"/>
        <v> </v>
      </c>
      <c r="H2518" s="31" t="str">
        <f t="shared" si="19"/>
        <v> </v>
      </c>
    </row>
    <row r="2519" spans="7:8">
      <c r="G2519" s="31" t="str">
        <f t="shared" si="18"/>
        <v> </v>
      </c>
      <c r="H2519" s="31" t="str">
        <f t="shared" si="19"/>
        <v> </v>
      </c>
    </row>
    <row r="2520" spans="7:8">
      <c r="G2520" s="31" t="str">
        <f t="shared" si="18"/>
        <v> </v>
      </c>
      <c r="H2520" s="31" t="str">
        <f t="shared" si="19"/>
        <v> </v>
      </c>
    </row>
    <row r="2521" spans="7:8">
      <c r="G2521" s="31" t="str">
        <f t="shared" si="18"/>
        <v> </v>
      </c>
      <c r="H2521" s="31" t="str">
        <f t="shared" si="19"/>
        <v> </v>
      </c>
    </row>
    <row r="2522" spans="7:8">
      <c r="G2522" s="31" t="str">
        <f t="shared" si="18"/>
        <v> </v>
      </c>
      <c r="H2522" s="31" t="str">
        <f t="shared" si="19"/>
        <v> </v>
      </c>
    </row>
    <row r="2523" spans="7:8">
      <c r="G2523" s="31" t="str">
        <f t="shared" si="18"/>
        <v> </v>
      </c>
      <c r="H2523" s="31" t="str">
        <f t="shared" si="19"/>
        <v> </v>
      </c>
    </row>
    <row r="2524" spans="7:8">
      <c r="G2524" s="31" t="str">
        <f t="shared" si="18"/>
        <v> </v>
      </c>
      <c r="H2524" s="31" t="str">
        <f t="shared" si="19"/>
        <v> </v>
      </c>
    </row>
    <row r="2525" spans="7:8">
      <c r="G2525" s="31" t="str">
        <f t="shared" si="18"/>
        <v> </v>
      </c>
      <c r="H2525" s="31" t="str">
        <f t="shared" si="19"/>
        <v> </v>
      </c>
    </row>
    <row r="2526" spans="7:8">
      <c r="G2526" s="31" t="str">
        <f t="shared" si="18"/>
        <v> </v>
      </c>
      <c r="H2526" s="31" t="str">
        <f t="shared" si="19"/>
        <v> </v>
      </c>
    </row>
    <row r="2527" spans="7:8">
      <c r="G2527" s="31" t="str">
        <f t="shared" si="18"/>
        <v> </v>
      </c>
      <c r="H2527" s="31" t="str">
        <f t="shared" si="19"/>
        <v> </v>
      </c>
    </row>
    <row r="2528" spans="7:8">
      <c r="G2528" s="31" t="str">
        <f t="shared" si="18"/>
        <v> </v>
      </c>
      <c r="H2528" s="31" t="str">
        <f t="shared" si="19"/>
        <v> </v>
      </c>
    </row>
    <row r="2529" spans="7:8">
      <c r="G2529" s="31" t="str">
        <f t="shared" si="18"/>
        <v> </v>
      </c>
      <c r="H2529" s="31" t="str">
        <f t="shared" si="19"/>
        <v> </v>
      </c>
    </row>
    <row r="2530" spans="7:8">
      <c r="G2530" s="31" t="str">
        <f t="shared" si="18"/>
        <v> </v>
      </c>
      <c r="H2530" s="31" t="str">
        <f t="shared" si="19"/>
        <v> </v>
      </c>
    </row>
    <row r="2531" spans="7:8">
      <c r="G2531" s="31" t="str">
        <f t="shared" si="18"/>
        <v> </v>
      </c>
      <c r="H2531" s="31" t="str">
        <f t="shared" si="19"/>
        <v> </v>
      </c>
    </row>
    <row r="2532" spans="7:8">
      <c r="G2532" s="31" t="str">
        <f t="shared" si="18"/>
        <v> </v>
      </c>
      <c r="H2532" s="31" t="str">
        <f t="shared" si="19"/>
        <v> </v>
      </c>
    </row>
    <row r="2533" spans="7:8">
      <c r="G2533" s="31" t="str">
        <f t="shared" si="18"/>
        <v> </v>
      </c>
      <c r="H2533" s="31" t="str">
        <f t="shared" si="19"/>
        <v> </v>
      </c>
    </row>
    <row r="2534" spans="7:8">
      <c r="G2534" s="31" t="str">
        <f t="shared" si="18"/>
        <v> </v>
      </c>
      <c r="H2534" s="31" t="str">
        <f t="shared" si="19"/>
        <v> </v>
      </c>
    </row>
    <row r="2535" spans="7:8">
      <c r="G2535" s="31" t="str">
        <f t="shared" si="18"/>
        <v> </v>
      </c>
      <c r="H2535" s="31" t="str">
        <f t="shared" si="19"/>
        <v> </v>
      </c>
    </row>
    <row r="2536" spans="7:8">
      <c r="G2536" s="31" t="str">
        <f t="shared" si="18"/>
        <v> </v>
      </c>
      <c r="H2536" s="31" t="str">
        <f t="shared" si="19"/>
        <v> </v>
      </c>
    </row>
    <row r="2537" spans="7:8">
      <c r="G2537" s="31" t="str">
        <f t="shared" si="18"/>
        <v> </v>
      </c>
      <c r="H2537" s="31" t="str">
        <f t="shared" si="19"/>
        <v> </v>
      </c>
    </row>
    <row r="2538" spans="7:8">
      <c r="G2538" s="31" t="str">
        <f t="shared" si="18"/>
        <v> </v>
      </c>
      <c r="H2538" s="31" t="str">
        <f t="shared" si="19"/>
        <v> </v>
      </c>
    </row>
    <row r="2539" spans="7:8">
      <c r="G2539" s="31" t="str">
        <f t="shared" si="18"/>
        <v> </v>
      </c>
      <c r="H2539" s="31" t="str">
        <f t="shared" si="19"/>
        <v> </v>
      </c>
    </row>
    <row r="2540" spans="7:8">
      <c r="G2540" s="31" t="str">
        <f t="shared" si="18"/>
        <v> </v>
      </c>
      <c r="H2540" s="31" t="str">
        <f t="shared" si="19"/>
        <v> </v>
      </c>
    </row>
    <row r="2541" spans="7:8">
      <c r="G2541" s="31" t="str">
        <f t="shared" si="18"/>
        <v> </v>
      </c>
      <c r="H2541" s="31" t="str">
        <f t="shared" si="19"/>
        <v> </v>
      </c>
    </row>
    <row r="2542" spans="7:8">
      <c r="G2542" s="31" t="str">
        <f t="shared" si="18"/>
        <v> </v>
      </c>
      <c r="H2542" s="31" t="str">
        <f t="shared" si="19"/>
        <v> </v>
      </c>
    </row>
    <row r="2543" spans="7:8">
      <c r="G2543" s="31" t="str">
        <f t="shared" si="18"/>
        <v> </v>
      </c>
      <c r="H2543" s="31" t="str">
        <f t="shared" si="19"/>
        <v> </v>
      </c>
    </row>
    <row r="2544" spans="7:8">
      <c r="G2544" s="31" t="str">
        <f t="shared" si="18"/>
        <v> </v>
      </c>
      <c r="H2544" s="31" t="str">
        <f t="shared" si="19"/>
        <v> </v>
      </c>
    </row>
    <row r="2545" spans="7:8">
      <c r="G2545" s="31" t="str">
        <f t="shared" si="18"/>
        <v> </v>
      </c>
      <c r="H2545" s="31" t="str">
        <f t="shared" si="19"/>
        <v> </v>
      </c>
    </row>
    <row r="2546" spans="7:8">
      <c r="G2546" s="31" t="str">
        <f t="shared" si="18"/>
        <v> </v>
      </c>
      <c r="H2546" s="31" t="str">
        <f t="shared" si="19"/>
        <v> </v>
      </c>
    </row>
    <row r="2547" spans="7:8">
      <c r="G2547" s="31" t="str">
        <f t="shared" si="18"/>
        <v> </v>
      </c>
      <c r="H2547" s="31" t="str">
        <f t="shared" si="19"/>
        <v> </v>
      </c>
    </row>
    <row r="2548" spans="7:8">
      <c r="G2548" s="31" t="str">
        <f t="shared" si="18"/>
        <v> </v>
      </c>
      <c r="H2548" s="31" t="str">
        <f t="shared" si="19"/>
        <v> </v>
      </c>
    </row>
    <row r="2549" spans="7:8">
      <c r="G2549" s="31" t="str">
        <f t="shared" si="18"/>
        <v> </v>
      </c>
      <c r="H2549" s="31" t="str">
        <f t="shared" si="19"/>
        <v> </v>
      </c>
    </row>
    <row r="2550" spans="7:8">
      <c r="G2550" s="31" t="str">
        <f t="shared" si="18"/>
        <v> </v>
      </c>
      <c r="H2550" s="31" t="str">
        <f t="shared" si="19"/>
        <v> </v>
      </c>
    </row>
    <row r="2551" spans="7:8">
      <c r="G2551" s="31" t="str">
        <f t="shared" si="18"/>
        <v> </v>
      </c>
      <c r="H2551" s="31" t="str">
        <f t="shared" si="19"/>
        <v> </v>
      </c>
    </row>
    <row r="2552" spans="7:8">
      <c r="G2552" s="31" t="str">
        <f t="shared" ref="G2552:G2806" si="20">IFERROR(IF($D2552&gt;0,IF($D2552=$G$1,$F2552," ")," ")," ")</f>
        <v> </v>
      </c>
      <c r="H2552" s="31" t="str">
        <f t="shared" ref="H2552:H2806" si="21">IFERROR(IF($D2552&gt;0,IF($D2552=$H$1,$F2552," ")," ")," ")</f>
        <v> </v>
      </c>
    </row>
    <row r="2553" spans="7:8">
      <c r="G2553" s="31" t="str">
        <f t="shared" si="20"/>
        <v> </v>
      </c>
      <c r="H2553" s="31" t="str">
        <f t="shared" si="21"/>
        <v> </v>
      </c>
    </row>
    <row r="2554" spans="7:8">
      <c r="G2554" s="31" t="str">
        <f t="shared" si="20"/>
        <v> </v>
      </c>
      <c r="H2554" s="31" t="str">
        <f t="shared" si="21"/>
        <v> </v>
      </c>
    </row>
    <row r="2555" spans="7:8">
      <c r="G2555" s="31" t="str">
        <f t="shared" si="20"/>
        <v> </v>
      </c>
      <c r="H2555" s="31" t="str">
        <f t="shared" si="21"/>
        <v> </v>
      </c>
    </row>
    <row r="2556" spans="7:8">
      <c r="G2556" s="31" t="str">
        <f t="shared" si="20"/>
        <v> </v>
      </c>
      <c r="H2556" s="31" t="str">
        <f t="shared" si="21"/>
        <v> </v>
      </c>
    </row>
    <row r="2557" spans="7:8">
      <c r="G2557" s="31" t="str">
        <f t="shared" si="20"/>
        <v> </v>
      </c>
      <c r="H2557" s="31" t="str">
        <f t="shared" si="21"/>
        <v> </v>
      </c>
    </row>
    <row r="2558" spans="7:8">
      <c r="G2558" s="31" t="str">
        <f t="shared" si="20"/>
        <v> </v>
      </c>
      <c r="H2558" s="31" t="str">
        <f t="shared" si="21"/>
        <v> </v>
      </c>
    </row>
    <row r="2559" spans="7:8">
      <c r="G2559" s="31" t="str">
        <f t="shared" si="20"/>
        <v> </v>
      </c>
      <c r="H2559" s="31" t="str">
        <f t="shared" si="21"/>
        <v> </v>
      </c>
    </row>
    <row r="2560" spans="7:8">
      <c r="G2560" s="31" t="str">
        <f t="shared" si="20"/>
        <v> </v>
      </c>
      <c r="H2560" s="31" t="str">
        <f t="shared" si="21"/>
        <v> </v>
      </c>
    </row>
    <row r="2561" spans="7:8">
      <c r="G2561" s="31" t="str">
        <f t="shared" si="20"/>
        <v> </v>
      </c>
      <c r="H2561" s="31" t="str">
        <f t="shared" si="21"/>
        <v> </v>
      </c>
    </row>
    <row r="2562" spans="7:8">
      <c r="G2562" s="31" t="str">
        <f t="shared" si="20"/>
        <v> </v>
      </c>
      <c r="H2562" s="31" t="str">
        <f t="shared" si="21"/>
        <v> </v>
      </c>
    </row>
    <row r="2563" spans="7:8">
      <c r="G2563" s="31" t="str">
        <f t="shared" si="20"/>
        <v> </v>
      </c>
      <c r="H2563" s="31" t="str">
        <f t="shared" si="21"/>
        <v> </v>
      </c>
    </row>
    <row r="2564" spans="7:8">
      <c r="G2564" s="31" t="str">
        <f t="shared" si="20"/>
        <v> </v>
      </c>
      <c r="H2564" s="31" t="str">
        <f t="shared" si="21"/>
        <v> </v>
      </c>
    </row>
    <row r="2565" spans="7:8">
      <c r="G2565" s="31" t="str">
        <f t="shared" si="20"/>
        <v> </v>
      </c>
      <c r="H2565" s="31" t="str">
        <f t="shared" si="21"/>
        <v> </v>
      </c>
    </row>
    <row r="2566" spans="7:8">
      <c r="G2566" s="31" t="str">
        <f t="shared" si="20"/>
        <v> </v>
      </c>
      <c r="H2566" s="31" t="str">
        <f t="shared" si="21"/>
        <v> </v>
      </c>
    </row>
    <row r="2567" spans="7:8">
      <c r="G2567" s="31" t="str">
        <f t="shared" si="20"/>
        <v> </v>
      </c>
      <c r="H2567" s="31" t="str">
        <f t="shared" si="21"/>
        <v> </v>
      </c>
    </row>
    <row r="2568" spans="7:8">
      <c r="G2568" s="31" t="str">
        <f t="shared" si="20"/>
        <v> </v>
      </c>
      <c r="H2568" s="31" t="str">
        <f t="shared" si="21"/>
        <v> </v>
      </c>
    </row>
    <row r="2569" spans="7:8">
      <c r="G2569" s="31" t="str">
        <f t="shared" si="20"/>
        <v> </v>
      </c>
      <c r="H2569" s="31" t="str">
        <f t="shared" si="21"/>
        <v> </v>
      </c>
    </row>
    <row r="2570" spans="7:8">
      <c r="G2570" s="31" t="str">
        <f t="shared" si="20"/>
        <v> </v>
      </c>
      <c r="H2570" s="31" t="str">
        <f t="shared" si="21"/>
        <v> </v>
      </c>
    </row>
    <row r="2571" spans="7:8">
      <c r="G2571" s="31" t="str">
        <f t="shared" si="20"/>
        <v> </v>
      </c>
      <c r="H2571" s="31" t="str">
        <f t="shared" si="21"/>
        <v> </v>
      </c>
    </row>
    <row r="2572" spans="7:8">
      <c r="G2572" s="31" t="str">
        <f t="shared" si="20"/>
        <v> </v>
      </c>
      <c r="H2572" s="31" t="str">
        <f t="shared" si="21"/>
        <v> </v>
      </c>
    </row>
    <row r="2573" spans="7:8">
      <c r="G2573" s="31" t="str">
        <f t="shared" si="20"/>
        <v> </v>
      </c>
      <c r="H2573" s="31" t="str">
        <f t="shared" si="21"/>
        <v> </v>
      </c>
    </row>
    <row r="2574" spans="7:8">
      <c r="G2574" s="31" t="str">
        <f t="shared" si="20"/>
        <v> </v>
      </c>
      <c r="H2574" s="31" t="str">
        <f t="shared" si="21"/>
        <v> </v>
      </c>
    </row>
    <row r="2575" spans="7:8">
      <c r="G2575" s="31" t="str">
        <f t="shared" si="20"/>
        <v> </v>
      </c>
      <c r="H2575" s="31" t="str">
        <f t="shared" si="21"/>
        <v> </v>
      </c>
    </row>
    <row r="2576" spans="7:8">
      <c r="G2576" s="31" t="str">
        <f t="shared" si="20"/>
        <v> </v>
      </c>
      <c r="H2576" s="31" t="str">
        <f t="shared" si="21"/>
        <v> </v>
      </c>
    </row>
    <row r="2577" spans="7:8">
      <c r="G2577" s="31" t="str">
        <f t="shared" si="20"/>
        <v> </v>
      </c>
      <c r="H2577" s="31" t="str">
        <f t="shared" si="21"/>
        <v> </v>
      </c>
    </row>
    <row r="2578" spans="7:8">
      <c r="G2578" s="31" t="str">
        <f t="shared" si="20"/>
        <v> </v>
      </c>
      <c r="H2578" s="31" t="str">
        <f t="shared" si="21"/>
        <v> </v>
      </c>
    </row>
    <row r="2579" spans="7:8">
      <c r="G2579" s="31" t="str">
        <f t="shared" si="20"/>
        <v> </v>
      </c>
      <c r="H2579" s="31" t="str">
        <f t="shared" si="21"/>
        <v> </v>
      </c>
    </row>
    <row r="2580" spans="7:8">
      <c r="G2580" s="31" t="str">
        <f t="shared" si="20"/>
        <v> </v>
      </c>
      <c r="H2580" s="31" t="str">
        <f t="shared" si="21"/>
        <v> </v>
      </c>
    </row>
    <row r="2581" spans="7:8">
      <c r="G2581" s="31" t="str">
        <f t="shared" si="20"/>
        <v> </v>
      </c>
      <c r="H2581" s="31" t="str">
        <f t="shared" si="21"/>
        <v> </v>
      </c>
    </row>
    <row r="2582" spans="7:8">
      <c r="G2582" s="31" t="str">
        <f t="shared" si="20"/>
        <v> </v>
      </c>
      <c r="H2582" s="31" t="str">
        <f t="shared" si="21"/>
        <v> </v>
      </c>
    </row>
    <row r="2583" spans="7:8">
      <c r="G2583" s="31" t="str">
        <f t="shared" si="20"/>
        <v> </v>
      </c>
      <c r="H2583" s="31" t="str">
        <f t="shared" si="21"/>
        <v> </v>
      </c>
    </row>
    <row r="2584" spans="7:8">
      <c r="G2584" s="31" t="str">
        <f t="shared" si="20"/>
        <v> </v>
      </c>
      <c r="H2584" s="31" t="str">
        <f t="shared" si="21"/>
        <v> </v>
      </c>
    </row>
    <row r="2585" spans="7:8">
      <c r="G2585" s="31" t="str">
        <f t="shared" si="20"/>
        <v> </v>
      </c>
      <c r="H2585" s="31" t="str">
        <f t="shared" si="21"/>
        <v> </v>
      </c>
    </row>
    <row r="2586" spans="7:8">
      <c r="G2586" s="31" t="str">
        <f t="shared" si="20"/>
        <v> </v>
      </c>
      <c r="H2586" s="31" t="str">
        <f t="shared" si="21"/>
        <v> </v>
      </c>
    </row>
    <row r="2587" spans="7:8">
      <c r="G2587" s="31" t="str">
        <f t="shared" si="20"/>
        <v> </v>
      </c>
      <c r="H2587" s="31" t="str">
        <f t="shared" si="21"/>
        <v> </v>
      </c>
    </row>
    <row r="2588" spans="7:8">
      <c r="G2588" s="31" t="str">
        <f t="shared" si="20"/>
        <v> </v>
      </c>
      <c r="H2588" s="31" t="str">
        <f t="shared" si="21"/>
        <v> </v>
      </c>
    </row>
    <row r="2589" spans="7:8">
      <c r="G2589" s="31" t="str">
        <f t="shared" si="20"/>
        <v> </v>
      </c>
      <c r="H2589" s="31" t="str">
        <f t="shared" si="21"/>
        <v> </v>
      </c>
    </row>
    <row r="2590" spans="7:8">
      <c r="G2590" s="31" t="str">
        <f t="shared" si="20"/>
        <v> </v>
      </c>
      <c r="H2590" s="31" t="str">
        <f t="shared" si="21"/>
        <v> </v>
      </c>
    </row>
    <row r="2591" spans="7:8">
      <c r="G2591" s="31" t="str">
        <f t="shared" si="20"/>
        <v> </v>
      </c>
      <c r="H2591" s="31" t="str">
        <f t="shared" si="21"/>
        <v> </v>
      </c>
    </row>
    <row r="2592" spans="7:8">
      <c r="G2592" s="31" t="str">
        <f t="shared" si="20"/>
        <v> </v>
      </c>
      <c r="H2592" s="31" t="str">
        <f t="shared" si="21"/>
        <v> </v>
      </c>
    </row>
    <row r="2593" spans="7:8">
      <c r="G2593" s="31" t="str">
        <f t="shared" si="20"/>
        <v> </v>
      </c>
      <c r="H2593" s="31" t="str">
        <f t="shared" si="21"/>
        <v> </v>
      </c>
    </row>
    <row r="2594" spans="7:8">
      <c r="G2594" s="31" t="str">
        <f t="shared" si="20"/>
        <v> </v>
      </c>
      <c r="H2594" s="31" t="str">
        <f t="shared" si="21"/>
        <v> </v>
      </c>
    </row>
    <row r="2595" spans="7:8">
      <c r="G2595" s="31" t="str">
        <f t="shared" si="20"/>
        <v> </v>
      </c>
      <c r="H2595" s="31" t="str">
        <f t="shared" si="21"/>
        <v> </v>
      </c>
    </row>
    <row r="2596" spans="7:8">
      <c r="G2596" s="31" t="str">
        <f t="shared" si="20"/>
        <v> </v>
      </c>
      <c r="H2596" s="31" t="str">
        <f t="shared" si="21"/>
        <v> </v>
      </c>
    </row>
    <row r="2597" spans="7:8">
      <c r="G2597" s="31" t="str">
        <f t="shared" si="20"/>
        <v> </v>
      </c>
      <c r="H2597" s="31" t="str">
        <f t="shared" si="21"/>
        <v> </v>
      </c>
    </row>
    <row r="2598" spans="7:8">
      <c r="G2598" s="31" t="str">
        <f t="shared" si="20"/>
        <v> </v>
      </c>
      <c r="H2598" s="31" t="str">
        <f t="shared" si="21"/>
        <v> </v>
      </c>
    </row>
    <row r="2599" spans="7:8">
      <c r="G2599" s="31" t="str">
        <f t="shared" si="20"/>
        <v> </v>
      </c>
      <c r="H2599" s="31" t="str">
        <f t="shared" si="21"/>
        <v> </v>
      </c>
    </row>
    <row r="2600" spans="7:8">
      <c r="G2600" s="31" t="str">
        <f t="shared" si="20"/>
        <v> </v>
      </c>
      <c r="H2600" s="31" t="str">
        <f t="shared" si="21"/>
        <v> </v>
      </c>
    </row>
    <row r="2601" spans="7:8">
      <c r="G2601" s="31" t="str">
        <f t="shared" si="20"/>
        <v> </v>
      </c>
      <c r="H2601" s="31" t="str">
        <f t="shared" si="21"/>
        <v> </v>
      </c>
    </row>
    <row r="2602" spans="7:8">
      <c r="G2602" s="31" t="str">
        <f t="shared" si="20"/>
        <v> </v>
      </c>
      <c r="H2602" s="31" t="str">
        <f t="shared" si="21"/>
        <v> </v>
      </c>
    </row>
    <row r="2603" spans="7:8">
      <c r="G2603" s="31" t="str">
        <f t="shared" si="20"/>
        <v> </v>
      </c>
      <c r="H2603" s="31" t="str">
        <f t="shared" si="21"/>
        <v> </v>
      </c>
    </row>
    <row r="2604" spans="7:8">
      <c r="G2604" s="31" t="str">
        <f t="shared" si="20"/>
        <v> </v>
      </c>
      <c r="H2604" s="31" t="str">
        <f t="shared" si="21"/>
        <v> </v>
      </c>
    </row>
    <row r="2605" spans="7:8">
      <c r="G2605" s="31" t="str">
        <f t="shared" si="20"/>
        <v> </v>
      </c>
      <c r="H2605" s="31" t="str">
        <f t="shared" si="21"/>
        <v> </v>
      </c>
    </row>
    <row r="2606" spans="7:8">
      <c r="G2606" s="31" t="str">
        <f t="shared" si="20"/>
        <v> </v>
      </c>
      <c r="H2606" s="31" t="str">
        <f t="shared" si="21"/>
        <v> </v>
      </c>
    </row>
    <row r="2607" spans="7:8">
      <c r="G2607" s="31" t="str">
        <f t="shared" si="20"/>
        <v> </v>
      </c>
      <c r="H2607" s="31" t="str">
        <f t="shared" si="21"/>
        <v> </v>
      </c>
    </row>
    <row r="2608" spans="7:8">
      <c r="G2608" s="31" t="str">
        <f t="shared" si="20"/>
        <v> </v>
      </c>
      <c r="H2608" s="31" t="str">
        <f t="shared" si="21"/>
        <v> </v>
      </c>
    </row>
    <row r="2609" spans="7:8">
      <c r="G2609" s="31" t="str">
        <f t="shared" si="20"/>
        <v> </v>
      </c>
      <c r="H2609" s="31" t="str">
        <f t="shared" si="21"/>
        <v> </v>
      </c>
    </row>
    <row r="2610" spans="7:8">
      <c r="G2610" s="31" t="str">
        <f t="shared" si="20"/>
        <v> </v>
      </c>
      <c r="H2610" s="31" t="str">
        <f t="shared" si="21"/>
        <v> </v>
      </c>
    </row>
    <row r="2611" spans="7:8">
      <c r="G2611" s="31" t="str">
        <f t="shared" si="20"/>
        <v> </v>
      </c>
      <c r="H2611" s="31" t="str">
        <f t="shared" si="21"/>
        <v> </v>
      </c>
    </row>
    <row r="2612" spans="7:8">
      <c r="G2612" s="31" t="str">
        <f t="shared" si="20"/>
        <v> </v>
      </c>
      <c r="H2612" s="31" t="str">
        <f t="shared" si="21"/>
        <v> </v>
      </c>
    </row>
    <row r="2613" spans="7:8">
      <c r="G2613" s="31" t="str">
        <f t="shared" si="20"/>
        <v> </v>
      </c>
      <c r="H2613" s="31" t="str">
        <f t="shared" si="21"/>
        <v> </v>
      </c>
    </row>
    <row r="2614" spans="7:8">
      <c r="G2614" s="31" t="str">
        <f t="shared" si="20"/>
        <v> </v>
      </c>
      <c r="H2614" s="31" t="str">
        <f t="shared" si="21"/>
        <v> </v>
      </c>
    </row>
    <row r="2615" spans="7:8">
      <c r="G2615" s="31" t="str">
        <f t="shared" si="20"/>
        <v> </v>
      </c>
      <c r="H2615" s="31" t="str">
        <f t="shared" si="21"/>
        <v> </v>
      </c>
    </row>
    <row r="2616" spans="7:8">
      <c r="G2616" s="31" t="str">
        <f t="shared" si="20"/>
        <v> </v>
      </c>
      <c r="H2616" s="31" t="str">
        <f t="shared" si="21"/>
        <v> </v>
      </c>
    </row>
    <row r="2617" spans="7:8">
      <c r="G2617" s="31" t="str">
        <f t="shared" si="20"/>
        <v> </v>
      </c>
      <c r="H2617" s="31" t="str">
        <f t="shared" si="21"/>
        <v> </v>
      </c>
    </row>
    <row r="2618" spans="7:8">
      <c r="G2618" s="31" t="str">
        <f t="shared" si="20"/>
        <v> </v>
      </c>
      <c r="H2618" s="31" t="str">
        <f t="shared" si="21"/>
        <v> </v>
      </c>
    </row>
    <row r="2619" spans="7:8">
      <c r="G2619" s="31" t="str">
        <f t="shared" si="20"/>
        <v> </v>
      </c>
      <c r="H2619" s="31" t="str">
        <f t="shared" si="21"/>
        <v> </v>
      </c>
    </row>
    <row r="2620" spans="7:8">
      <c r="G2620" s="31" t="str">
        <f t="shared" si="20"/>
        <v> </v>
      </c>
      <c r="H2620" s="31" t="str">
        <f t="shared" si="21"/>
        <v> </v>
      </c>
    </row>
    <row r="2621" spans="7:8">
      <c r="G2621" s="31" t="str">
        <f t="shared" si="20"/>
        <v> </v>
      </c>
      <c r="H2621" s="31" t="str">
        <f t="shared" si="21"/>
        <v> </v>
      </c>
    </row>
    <row r="2622" spans="7:8">
      <c r="G2622" s="31" t="str">
        <f t="shared" si="20"/>
        <v> </v>
      </c>
      <c r="H2622" s="31" t="str">
        <f t="shared" si="21"/>
        <v> </v>
      </c>
    </row>
    <row r="2623" spans="7:8">
      <c r="G2623" s="31" t="str">
        <f t="shared" si="20"/>
        <v> </v>
      </c>
      <c r="H2623" s="31" t="str">
        <f t="shared" si="21"/>
        <v> </v>
      </c>
    </row>
    <row r="2624" spans="7:8">
      <c r="G2624" s="31" t="str">
        <f t="shared" si="20"/>
        <v> </v>
      </c>
      <c r="H2624" s="31" t="str">
        <f t="shared" si="21"/>
        <v> </v>
      </c>
    </row>
    <row r="2625" spans="7:8">
      <c r="G2625" s="31" t="str">
        <f t="shared" si="20"/>
        <v> </v>
      </c>
      <c r="H2625" s="31" t="str">
        <f t="shared" si="21"/>
        <v> </v>
      </c>
    </row>
    <row r="2626" spans="7:8">
      <c r="G2626" s="31" t="str">
        <f t="shared" si="20"/>
        <v> </v>
      </c>
      <c r="H2626" s="31" t="str">
        <f t="shared" si="21"/>
        <v> </v>
      </c>
    </row>
    <row r="2627" spans="7:8">
      <c r="G2627" s="31" t="str">
        <f t="shared" si="20"/>
        <v> </v>
      </c>
      <c r="H2627" s="31" t="str">
        <f t="shared" si="21"/>
        <v> </v>
      </c>
    </row>
    <row r="2628" spans="7:8">
      <c r="G2628" s="31" t="str">
        <f t="shared" si="20"/>
        <v> </v>
      </c>
      <c r="H2628" s="31" t="str">
        <f t="shared" si="21"/>
        <v> </v>
      </c>
    </row>
    <row r="2629" spans="7:8">
      <c r="G2629" s="31" t="str">
        <f t="shared" si="20"/>
        <v> </v>
      </c>
      <c r="H2629" s="31" t="str">
        <f t="shared" si="21"/>
        <v> </v>
      </c>
    </row>
    <row r="2630" spans="7:8">
      <c r="G2630" s="31" t="str">
        <f t="shared" si="20"/>
        <v> </v>
      </c>
      <c r="H2630" s="31" t="str">
        <f t="shared" si="21"/>
        <v> </v>
      </c>
    </row>
    <row r="2631" spans="7:8">
      <c r="G2631" s="31" t="str">
        <f t="shared" si="20"/>
        <v> </v>
      </c>
      <c r="H2631" s="31" t="str">
        <f t="shared" si="21"/>
        <v> </v>
      </c>
    </row>
    <row r="2632" spans="7:8">
      <c r="G2632" s="31" t="str">
        <f t="shared" si="20"/>
        <v> </v>
      </c>
      <c r="H2632" s="31" t="str">
        <f t="shared" si="21"/>
        <v> </v>
      </c>
    </row>
    <row r="2633" spans="7:8">
      <c r="G2633" s="31" t="str">
        <f t="shared" si="20"/>
        <v> </v>
      </c>
      <c r="H2633" s="31" t="str">
        <f t="shared" si="21"/>
        <v> </v>
      </c>
    </row>
    <row r="2634" spans="7:8">
      <c r="G2634" s="31" t="str">
        <f t="shared" si="20"/>
        <v> </v>
      </c>
      <c r="H2634" s="31" t="str">
        <f t="shared" si="21"/>
        <v> </v>
      </c>
    </row>
    <row r="2635" spans="7:8">
      <c r="G2635" s="31" t="str">
        <f t="shared" si="20"/>
        <v> </v>
      </c>
      <c r="H2635" s="31" t="str">
        <f t="shared" si="21"/>
        <v> </v>
      </c>
    </row>
    <row r="2636" spans="7:8">
      <c r="G2636" s="31" t="str">
        <f t="shared" si="20"/>
        <v> </v>
      </c>
      <c r="H2636" s="31" t="str">
        <f t="shared" si="21"/>
        <v> </v>
      </c>
    </row>
    <row r="2637" spans="7:8">
      <c r="G2637" s="31" t="str">
        <f t="shared" si="20"/>
        <v> </v>
      </c>
      <c r="H2637" s="31" t="str">
        <f t="shared" si="21"/>
        <v> </v>
      </c>
    </row>
    <row r="2638" spans="7:8">
      <c r="G2638" s="31" t="str">
        <f t="shared" si="20"/>
        <v> </v>
      </c>
      <c r="H2638" s="31" t="str">
        <f t="shared" si="21"/>
        <v> </v>
      </c>
    </row>
    <row r="2639" spans="7:8">
      <c r="G2639" s="31" t="str">
        <f t="shared" si="20"/>
        <v> </v>
      </c>
      <c r="H2639" s="31" t="str">
        <f t="shared" si="21"/>
        <v> </v>
      </c>
    </row>
    <row r="2640" spans="7:8">
      <c r="G2640" s="31" t="str">
        <f t="shared" si="20"/>
        <v> </v>
      </c>
      <c r="H2640" s="31" t="str">
        <f t="shared" si="21"/>
        <v> </v>
      </c>
    </row>
    <row r="2641" spans="7:8">
      <c r="G2641" s="31" t="str">
        <f t="shared" si="20"/>
        <v> </v>
      </c>
      <c r="H2641" s="31" t="str">
        <f t="shared" si="21"/>
        <v> </v>
      </c>
    </row>
    <row r="2642" spans="7:8">
      <c r="G2642" s="31" t="str">
        <f t="shared" si="20"/>
        <v> </v>
      </c>
      <c r="H2642" s="31" t="str">
        <f t="shared" si="21"/>
        <v> </v>
      </c>
    </row>
    <row r="2643" spans="7:8">
      <c r="G2643" s="31" t="str">
        <f t="shared" si="20"/>
        <v> </v>
      </c>
      <c r="H2643" s="31" t="str">
        <f t="shared" si="21"/>
        <v> </v>
      </c>
    </row>
    <row r="2644" spans="7:8">
      <c r="G2644" s="31" t="str">
        <f t="shared" si="20"/>
        <v> </v>
      </c>
      <c r="H2644" s="31" t="str">
        <f t="shared" si="21"/>
        <v> </v>
      </c>
    </row>
    <row r="2645" spans="7:8">
      <c r="G2645" s="31" t="str">
        <f t="shared" si="20"/>
        <v> </v>
      </c>
      <c r="H2645" s="31" t="str">
        <f t="shared" si="21"/>
        <v> </v>
      </c>
    </row>
    <row r="2646" spans="7:8">
      <c r="G2646" s="31" t="str">
        <f t="shared" si="20"/>
        <v> </v>
      </c>
      <c r="H2646" s="31" t="str">
        <f t="shared" si="21"/>
        <v> </v>
      </c>
    </row>
    <row r="2647" spans="7:8">
      <c r="G2647" s="31" t="str">
        <f t="shared" si="20"/>
        <v> </v>
      </c>
      <c r="H2647" s="31" t="str">
        <f t="shared" si="21"/>
        <v> </v>
      </c>
    </row>
    <row r="2648" spans="7:8">
      <c r="G2648" s="31" t="str">
        <f t="shared" si="20"/>
        <v> </v>
      </c>
      <c r="H2648" s="31" t="str">
        <f t="shared" si="21"/>
        <v> </v>
      </c>
    </row>
    <row r="2649" spans="7:8">
      <c r="G2649" s="31" t="str">
        <f t="shared" si="20"/>
        <v> </v>
      </c>
      <c r="H2649" s="31" t="str">
        <f t="shared" si="21"/>
        <v> </v>
      </c>
    </row>
    <row r="2650" spans="7:8">
      <c r="G2650" s="31" t="str">
        <f t="shared" si="20"/>
        <v> </v>
      </c>
      <c r="H2650" s="31" t="str">
        <f t="shared" si="21"/>
        <v> </v>
      </c>
    </row>
    <row r="2651" spans="7:8">
      <c r="G2651" s="31" t="str">
        <f t="shared" si="20"/>
        <v> </v>
      </c>
      <c r="H2651" s="31" t="str">
        <f t="shared" si="21"/>
        <v> </v>
      </c>
    </row>
    <row r="2652" spans="7:8">
      <c r="G2652" s="31" t="str">
        <f t="shared" si="20"/>
        <v> </v>
      </c>
      <c r="H2652" s="31" t="str">
        <f t="shared" si="21"/>
        <v> </v>
      </c>
    </row>
    <row r="2653" spans="7:8">
      <c r="G2653" s="31" t="str">
        <f t="shared" si="20"/>
        <v> </v>
      </c>
      <c r="H2653" s="31" t="str">
        <f t="shared" si="21"/>
        <v> </v>
      </c>
    </row>
    <row r="2654" spans="7:8">
      <c r="G2654" s="31" t="str">
        <f t="shared" si="20"/>
        <v> </v>
      </c>
      <c r="H2654" s="31" t="str">
        <f t="shared" si="21"/>
        <v> </v>
      </c>
    </row>
    <row r="2655" spans="7:8">
      <c r="G2655" s="31" t="str">
        <f t="shared" si="20"/>
        <v> </v>
      </c>
      <c r="H2655" s="31" t="str">
        <f t="shared" si="21"/>
        <v> </v>
      </c>
    </row>
    <row r="2656" spans="7:8">
      <c r="G2656" s="31" t="str">
        <f t="shared" si="20"/>
        <v> </v>
      </c>
      <c r="H2656" s="31" t="str">
        <f t="shared" si="21"/>
        <v> </v>
      </c>
    </row>
    <row r="2657" spans="7:8">
      <c r="G2657" s="31" t="str">
        <f t="shared" si="20"/>
        <v> </v>
      </c>
      <c r="H2657" s="31" t="str">
        <f t="shared" si="21"/>
        <v> </v>
      </c>
    </row>
    <row r="2658" spans="7:8">
      <c r="G2658" s="31" t="str">
        <f t="shared" si="20"/>
        <v> </v>
      </c>
      <c r="H2658" s="31" t="str">
        <f t="shared" si="21"/>
        <v> </v>
      </c>
    </row>
    <row r="2659" spans="7:8">
      <c r="G2659" s="31" t="str">
        <f t="shared" si="20"/>
        <v> </v>
      </c>
      <c r="H2659" s="31" t="str">
        <f t="shared" si="21"/>
        <v> </v>
      </c>
    </row>
    <row r="2660" spans="7:8">
      <c r="G2660" s="31" t="str">
        <f t="shared" si="20"/>
        <v> </v>
      </c>
      <c r="H2660" s="31" t="str">
        <f t="shared" si="21"/>
        <v> </v>
      </c>
    </row>
    <row r="2661" spans="7:8">
      <c r="G2661" s="31" t="str">
        <f t="shared" si="20"/>
        <v> </v>
      </c>
      <c r="H2661" s="31" t="str">
        <f t="shared" si="21"/>
        <v> </v>
      </c>
    </row>
    <row r="2662" spans="7:8">
      <c r="G2662" s="31" t="str">
        <f t="shared" si="20"/>
        <v> </v>
      </c>
      <c r="H2662" s="31" t="str">
        <f t="shared" si="21"/>
        <v> </v>
      </c>
    </row>
    <row r="2663" spans="7:8">
      <c r="G2663" s="31" t="str">
        <f t="shared" si="20"/>
        <v> </v>
      </c>
      <c r="H2663" s="31" t="str">
        <f t="shared" si="21"/>
        <v> </v>
      </c>
    </row>
    <row r="2664" spans="7:8">
      <c r="G2664" s="31" t="str">
        <f t="shared" si="20"/>
        <v> </v>
      </c>
      <c r="H2664" s="31" t="str">
        <f t="shared" si="21"/>
        <v> </v>
      </c>
    </row>
    <row r="2665" spans="7:8">
      <c r="G2665" s="31" t="str">
        <f t="shared" si="20"/>
        <v> </v>
      </c>
      <c r="H2665" s="31" t="str">
        <f t="shared" si="21"/>
        <v> </v>
      </c>
    </row>
    <row r="2666" spans="7:8">
      <c r="G2666" s="31" t="str">
        <f t="shared" si="20"/>
        <v> </v>
      </c>
      <c r="H2666" s="31" t="str">
        <f t="shared" si="21"/>
        <v> </v>
      </c>
    </row>
    <row r="2667" spans="7:8">
      <c r="G2667" s="31" t="str">
        <f t="shared" si="20"/>
        <v> </v>
      </c>
      <c r="H2667" s="31" t="str">
        <f t="shared" si="21"/>
        <v> </v>
      </c>
    </row>
    <row r="2668" spans="7:8">
      <c r="G2668" s="31" t="str">
        <f t="shared" si="20"/>
        <v> </v>
      </c>
      <c r="H2668" s="31" t="str">
        <f t="shared" si="21"/>
        <v> </v>
      </c>
    </row>
    <row r="2669" spans="7:8">
      <c r="G2669" s="31" t="str">
        <f t="shared" si="20"/>
        <v> </v>
      </c>
      <c r="H2669" s="31" t="str">
        <f t="shared" si="21"/>
        <v> </v>
      </c>
    </row>
    <row r="2670" spans="7:8">
      <c r="G2670" s="31" t="str">
        <f t="shared" si="20"/>
        <v> </v>
      </c>
      <c r="H2670" s="31" t="str">
        <f t="shared" si="21"/>
        <v> </v>
      </c>
    </row>
    <row r="2671" spans="7:8">
      <c r="G2671" s="31" t="str">
        <f t="shared" si="20"/>
        <v> </v>
      </c>
      <c r="H2671" s="31" t="str">
        <f t="shared" si="21"/>
        <v> </v>
      </c>
    </row>
    <row r="2672" spans="7:8">
      <c r="G2672" s="31" t="str">
        <f t="shared" si="20"/>
        <v> </v>
      </c>
      <c r="H2672" s="31" t="str">
        <f t="shared" si="21"/>
        <v> </v>
      </c>
    </row>
    <row r="2673" spans="7:8">
      <c r="G2673" s="31" t="str">
        <f t="shared" si="20"/>
        <v> </v>
      </c>
      <c r="H2673" s="31" t="str">
        <f t="shared" si="21"/>
        <v> </v>
      </c>
    </row>
    <row r="2674" spans="7:8">
      <c r="G2674" s="31" t="str">
        <f t="shared" si="20"/>
        <v> </v>
      </c>
      <c r="H2674" s="31" t="str">
        <f t="shared" si="21"/>
        <v> </v>
      </c>
    </row>
    <row r="2675" spans="7:8">
      <c r="G2675" s="31" t="str">
        <f t="shared" si="20"/>
        <v> </v>
      </c>
      <c r="H2675" s="31" t="str">
        <f t="shared" si="21"/>
        <v> </v>
      </c>
    </row>
    <row r="2676" spans="7:8">
      <c r="G2676" s="31" t="str">
        <f t="shared" si="20"/>
        <v> </v>
      </c>
      <c r="H2676" s="31" t="str">
        <f t="shared" si="21"/>
        <v> </v>
      </c>
    </row>
    <row r="2677" spans="7:8">
      <c r="G2677" s="31" t="str">
        <f t="shared" si="20"/>
        <v> </v>
      </c>
      <c r="H2677" s="31" t="str">
        <f t="shared" si="21"/>
        <v> </v>
      </c>
    </row>
    <row r="2678" spans="7:8">
      <c r="G2678" s="31" t="str">
        <f t="shared" si="20"/>
        <v> </v>
      </c>
      <c r="H2678" s="31" t="str">
        <f t="shared" si="21"/>
        <v> </v>
      </c>
    </row>
    <row r="2679" spans="7:8">
      <c r="G2679" s="31" t="str">
        <f t="shared" si="20"/>
        <v> </v>
      </c>
      <c r="H2679" s="31" t="str">
        <f t="shared" si="21"/>
        <v> </v>
      </c>
    </row>
    <row r="2680" spans="7:8">
      <c r="G2680" s="31" t="str">
        <f t="shared" si="20"/>
        <v> </v>
      </c>
      <c r="H2680" s="31" t="str">
        <f t="shared" si="21"/>
        <v> </v>
      </c>
    </row>
    <row r="2681" spans="7:8">
      <c r="G2681" s="31" t="str">
        <f t="shared" si="20"/>
        <v> </v>
      </c>
      <c r="H2681" s="31" t="str">
        <f t="shared" si="21"/>
        <v> </v>
      </c>
    </row>
    <row r="2682" spans="7:8">
      <c r="G2682" s="31" t="str">
        <f t="shared" si="20"/>
        <v> </v>
      </c>
      <c r="H2682" s="31" t="str">
        <f t="shared" si="21"/>
        <v> </v>
      </c>
    </row>
    <row r="2683" spans="7:8">
      <c r="G2683" s="31" t="str">
        <f t="shared" si="20"/>
        <v> </v>
      </c>
      <c r="H2683" s="31" t="str">
        <f t="shared" si="21"/>
        <v> </v>
      </c>
    </row>
    <row r="2684" spans="7:8">
      <c r="G2684" s="31" t="str">
        <f t="shared" si="20"/>
        <v> </v>
      </c>
      <c r="H2684" s="31" t="str">
        <f t="shared" si="21"/>
        <v> </v>
      </c>
    </row>
    <row r="2685" spans="7:8">
      <c r="G2685" s="31" t="str">
        <f t="shared" si="20"/>
        <v> </v>
      </c>
      <c r="H2685" s="31" t="str">
        <f t="shared" si="21"/>
        <v> </v>
      </c>
    </row>
    <row r="2686" spans="7:8">
      <c r="G2686" s="31" t="str">
        <f t="shared" si="20"/>
        <v> </v>
      </c>
      <c r="H2686" s="31" t="str">
        <f t="shared" si="21"/>
        <v> </v>
      </c>
    </row>
    <row r="2687" spans="7:8">
      <c r="G2687" s="31" t="str">
        <f t="shared" si="20"/>
        <v> </v>
      </c>
      <c r="H2687" s="31" t="str">
        <f t="shared" si="21"/>
        <v> </v>
      </c>
    </row>
    <row r="2688" spans="7:8">
      <c r="G2688" s="31" t="str">
        <f t="shared" si="20"/>
        <v> </v>
      </c>
      <c r="H2688" s="31" t="str">
        <f t="shared" si="21"/>
        <v> </v>
      </c>
    </row>
    <row r="2689" spans="7:8">
      <c r="G2689" s="31" t="str">
        <f t="shared" si="20"/>
        <v> </v>
      </c>
      <c r="H2689" s="31" t="str">
        <f t="shared" si="21"/>
        <v> </v>
      </c>
    </row>
    <row r="2690" spans="7:8">
      <c r="G2690" s="31" t="str">
        <f t="shared" si="20"/>
        <v> </v>
      </c>
      <c r="H2690" s="31" t="str">
        <f t="shared" si="21"/>
        <v> </v>
      </c>
    </row>
    <row r="2691" spans="7:8">
      <c r="G2691" s="31" t="str">
        <f t="shared" si="20"/>
        <v> </v>
      </c>
      <c r="H2691" s="31" t="str">
        <f t="shared" si="21"/>
        <v> </v>
      </c>
    </row>
    <row r="2692" spans="7:8">
      <c r="G2692" s="31" t="str">
        <f t="shared" si="20"/>
        <v> </v>
      </c>
      <c r="H2692" s="31" t="str">
        <f t="shared" si="21"/>
        <v> </v>
      </c>
    </row>
    <row r="2693" spans="7:8">
      <c r="G2693" s="31" t="str">
        <f t="shared" si="20"/>
        <v> </v>
      </c>
      <c r="H2693" s="31" t="str">
        <f t="shared" si="21"/>
        <v> </v>
      </c>
    </row>
    <row r="2694" spans="7:8">
      <c r="G2694" s="31" t="str">
        <f t="shared" si="20"/>
        <v> </v>
      </c>
      <c r="H2694" s="31" t="str">
        <f t="shared" si="21"/>
        <v> </v>
      </c>
    </row>
    <row r="2695" spans="7:8">
      <c r="G2695" s="31" t="str">
        <f t="shared" si="20"/>
        <v> </v>
      </c>
      <c r="H2695" s="31" t="str">
        <f t="shared" si="21"/>
        <v> </v>
      </c>
    </row>
    <row r="2696" spans="7:8">
      <c r="G2696" s="31" t="str">
        <f t="shared" si="20"/>
        <v> </v>
      </c>
      <c r="H2696" s="31" t="str">
        <f t="shared" si="21"/>
        <v> </v>
      </c>
    </row>
    <row r="2697" spans="7:8">
      <c r="G2697" s="31" t="str">
        <f t="shared" si="20"/>
        <v> </v>
      </c>
      <c r="H2697" s="31" t="str">
        <f t="shared" si="21"/>
        <v> </v>
      </c>
    </row>
    <row r="2698" spans="7:8">
      <c r="G2698" s="31" t="str">
        <f t="shared" si="20"/>
        <v> </v>
      </c>
      <c r="H2698" s="31" t="str">
        <f t="shared" si="21"/>
        <v> </v>
      </c>
    </row>
    <row r="2699" spans="7:8">
      <c r="G2699" s="31" t="str">
        <f t="shared" si="20"/>
        <v> </v>
      </c>
      <c r="H2699" s="31" t="str">
        <f t="shared" si="21"/>
        <v> </v>
      </c>
    </row>
    <row r="2700" spans="7:8">
      <c r="G2700" s="31" t="str">
        <f t="shared" si="20"/>
        <v> </v>
      </c>
      <c r="H2700" s="31" t="str">
        <f t="shared" si="21"/>
        <v> </v>
      </c>
    </row>
    <row r="2701" spans="7:8">
      <c r="G2701" s="31" t="str">
        <f t="shared" si="20"/>
        <v> </v>
      </c>
      <c r="H2701" s="31" t="str">
        <f t="shared" si="21"/>
        <v> </v>
      </c>
    </row>
    <row r="2702" spans="7:8">
      <c r="G2702" s="31" t="str">
        <f t="shared" si="20"/>
        <v> </v>
      </c>
      <c r="H2702" s="31" t="str">
        <f t="shared" si="21"/>
        <v> </v>
      </c>
    </row>
    <row r="2703" spans="7:8">
      <c r="G2703" s="31" t="str">
        <f t="shared" si="20"/>
        <v> </v>
      </c>
      <c r="H2703" s="31" t="str">
        <f t="shared" si="21"/>
        <v> </v>
      </c>
    </row>
    <row r="2704" spans="7:8">
      <c r="G2704" s="31" t="str">
        <f t="shared" si="20"/>
        <v> </v>
      </c>
      <c r="H2704" s="31" t="str">
        <f t="shared" si="21"/>
        <v> </v>
      </c>
    </row>
    <row r="2705" spans="7:8">
      <c r="G2705" s="31" t="str">
        <f t="shared" si="20"/>
        <v> </v>
      </c>
      <c r="H2705" s="31" t="str">
        <f t="shared" si="21"/>
        <v> </v>
      </c>
    </row>
    <row r="2706" spans="7:8">
      <c r="G2706" s="31" t="str">
        <f t="shared" si="20"/>
        <v> </v>
      </c>
      <c r="H2706" s="31" t="str">
        <f t="shared" si="21"/>
        <v> </v>
      </c>
    </row>
    <row r="2707" spans="7:8">
      <c r="G2707" s="31" t="str">
        <f t="shared" si="20"/>
        <v> </v>
      </c>
      <c r="H2707" s="31" t="str">
        <f t="shared" si="21"/>
        <v> </v>
      </c>
    </row>
    <row r="2708" spans="7:8">
      <c r="G2708" s="31" t="str">
        <f t="shared" si="20"/>
        <v> </v>
      </c>
      <c r="H2708" s="31" t="str">
        <f t="shared" si="21"/>
        <v> </v>
      </c>
    </row>
    <row r="2709" spans="7:8">
      <c r="G2709" s="31" t="str">
        <f t="shared" si="20"/>
        <v> </v>
      </c>
      <c r="H2709" s="31" t="str">
        <f t="shared" si="21"/>
        <v> </v>
      </c>
    </row>
    <row r="2710" spans="7:8">
      <c r="G2710" s="31" t="str">
        <f t="shared" si="20"/>
        <v> </v>
      </c>
      <c r="H2710" s="31" t="str">
        <f t="shared" si="21"/>
        <v> </v>
      </c>
    </row>
    <row r="2711" spans="7:8">
      <c r="G2711" s="31" t="str">
        <f t="shared" si="20"/>
        <v> </v>
      </c>
      <c r="H2711" s="31" t="str">
        <f t="shared" si="21"/>
        <v> </v>
      </c>
    </row>
    <row r="2712" spans="7:8">
      <c r="G2712" s="31" t="str">
        <f t="shared" si="20"/>
        <v> </v>
      </c>
      <c r="H2712" s="31" t="str">
        <f t="shared" si="21"/>
        <v> </v>
      </c>
    </row>
    <row r="2713" spans="7:8">
      <c r="G2713" s="31" t="str">
        <f t="shared" si="20"/>
        <v> </v>
      </c>
      <c r="H2713" s="31" t="str">
        <f t="shared" si="21"/>
        <v> </v>
      </c>
    </row>
    <row r="2714" spans="7:8">
      <c r="G2714" s="31" t="str">
        <f t="shared" si="20"/>
        <v> </v>
      </c>
      <c r="H2714" s="31" t="str">
        <f t="shared" si="21"/>
        <v> </v>
      </c>
    </row>
    <row r="2715" spans="7:8">
      <c r="G2715" s="31" t="str">
        <f t="shared" si="20"/>
        <v> </v>
      </c>
      <c r="H2715" s="31" t="str">
        <f t="shared" si="21"/>
        <v> </v>
      </c>
    </row>
    <row r="2716" spans="7:8">
      <c r="G2716" s="31" t="str">
        <f t="shared" si="20"/>
        <v> </v>
      </c>
      <c r="H2716" s="31" t="str">
        <f t="shared" si="21"/>
        <v> </v>
      </c>
    </row>
    <row r="2717" spans="7:8">
      <c r="G2717" s="31" t="str">
        <f t="shared" si="20"/>
        <v> </v>
      </c>
      <c r="H2717" s="31" t="str">
        <f t="shared" si="21"/>
        <v> </v>
      </c>
    </row>
    <row r="2718" spans="7:8">
      <c r="G2718" s="31" t="str">
        <f t="shared" si="20"/>
        <v> </v>
      </c>
      <c r="H2718" s="31" t="str">
        <f t="shared" si="21"/>
        <v> </v>
      </c>
    </row>
    <row r="2719" spans="7:8">
      <c r="G2719" s="31" t="str">
        <f t="shared" si="20"/>
        <v> </v>
      </c>
      <c r="H2719" s="31" t="str">
        <f t="shared" si="21"/>
        <v> </v>
      </c>
    </row>
    <row r="2720" spans="7:8">
      <c r="G2720" s="31" t="str">
        <f t="shared" si="20"/>
        <v> </v>
      </c>
      <c r="H2720" s="31" t="str">
        <f t="shared" si="21"/>
        <v> </v>
      </c>
    </row>
    <row r="2721" spans="7:8">
      <c r="G2721" s="31" t="str">
        <f t="shared" si="20"/>
        <v> </v>
      </c>
      <c r="H2721" s="31" t="str">
        <f t="shared" si="21"/>
        <v> </v>
      </c>
    </row>
    <row r="2722" spans="7:8">
      <c r="G2722" s="31" t="str">
        <f t="shared" si="20"/>
        <v> </v>
      </c>
      <c r="H2722" s="31" t="str">
        <f t="shared" si="21"/>
        <v> </v>
      </c>
    </row>
    <row r="2723" spans="7:8">
      <c r="G2723" s="31" t="str">
        <f t="shared" si="20"/>
        <v> </v>
      </c>
      <c r="H2723" s="31" t="str">
        <f t="shared" si="21"/>
        <v> </v>
      </c>
    </row>
    <row r="2724" spans="7:8">
      <c r="G2724" s="31" t="str">
        <f t="shared" si="20"/>
        <v> </v>
      </c>
      <c r="H2724" s="31" t="str">
        <f t="shared" si="21"/>
        <v> </v>
      </c>
    </row>
    <row r="2725" spans="7:8">
      <c r="G2725" s="31" t="str">
        <f t="shared" si="20"/>
        <v> </v>
      </c>
      <c r="H2725" s="31" t="str">
        <f t="shared" si="21"/>
        <v> </v>
      </c>
    </row>
    <row r="2726" spans="7:8">
      <c r="G2726" s="31" t="str">
        <f t="shared" si="20"/>
        <v> </v>
      </c>
      <c r="H2726" s="31" t="str">
        <f t="shared" si="21"/>
        <v> </v>
      </c>
    </row>
    <row r="2727" spans="7:8">
      <c r="G2727" s="31" t="str">
        <f t="shared" si="20"/>
        <v> </v>
      </c>
      <c r="H2727" s="31" t="str">
        <f t="shared" si="21"/>
        <v> </v>
      </c>
    </row>
    <row r="2728" spans="7:8">
      <c r="G2728" s="31" t="str">
        <f t="shared" si="20"/>
        <v> </v>
      </c>
      <c r="H2728" s="31" t="str">
        <f t="shared" si="21"/>
        <v> </v>
      </c>
    </row>
    <row r="2729" spans="7:8">
      <c r="G2729" s="31" t="str">
        <f t="shared" si="20"/>
        <v> </v>
      </c>
      <c r="H2729" s="31" t="str">
        <f t="shared" si="21"/>
        <v> </v>
      </c>
    </row>
    <row r="2730" spans="7:8">
      <c r="G2730" s="31" t="str">
        <f t="shared" si="20"/>
        <v> </v>
      </c>
      <c r="H2730" s="31" t="str">
        <f t="shared" si="21"/>
        <v> </v>
      </c>
    </row>
    <row r="2731" spans="7:8">
      <c r="G2731" s="31" t="str">
        <f t="shared" si="20"/>
        <v> </v>
      </c>
      <c r="H2731" s="31" t="str">
        <f t="shared" si="21"/>
        <v> </v>
      </c>
    </row>
    <row r="2732" spans="7:8">
      <c r="G2732" s="31" t="str">
        <f t="shared" si="20"/>
        <v> </v>
      </c>
      <c r="H2732" s="31" t="str">
        <f t="shared" si="21"/>
        <v> </v>
      </c>
    </row>
    <row r="2733" spans="7:8">
      <c r="G2733" s="31" t="str">
        <f t="shared" si="20"/>
        <v> </v>
      </c>
      <c r="H2733" s="31" t="str">
        <f t="shared" si="21"/>
        <v> </v>
      </c>
    </row>
    <row r="2734" spans="7:8">
      <c r="G2734" s="31" t="str">
        <f t="shared" si="20"/>
        <v> </v>
      </c>
      <c r="H2734" s="31" t="str">
        <f t="shared" si="21"/>
        <v> </v>
      </c>
    </row>
    <row r="2735" spans="7:8">
      <c r="G2735" s="31" t="str">
        <f t="shared" si="20"/>
        <v> </v>
      </c>
      <c r="H2735" s="31" t="str">
        <f t="shared" si="21"/>
        <v> </v>
      </c>
    </row>
    <row r="2736" spans="7:8">
      <c r="G2736" s="31" t="str">
        <f t="shared" si="20"/>
        <v> </v>
      </c>
      <c r="H2736" s="31" t="str">
        <f t="shared" si="21"/>
        <v> </v>
      </c>
    </row>
    <row r="2737" spans="7:8">
      <c r="G2737" s="31" t="str">
        <f t="shared" si="20"/>
        <v> </v>
      </c>
      <c r="H2737" s="31" t="str">
        <f t="shared" si="21"/>
        <v> </v>
      </c>
    </row>
    <row r="2738" spans="7:8">
      <c r="G2738" s="31" t="str">
        <f t="shared" si="20"/>
        <v> </v>
      </c>
      <c r="H2738" s="31" t="str">
        <f t="shared" si="21"/>
        <v> </v>
      </c>
    </row>
    <row r="2739" spans="7:8">
      <c r="G2739" s="31" t="str">
        <f t="shared" si="20"/>
        <v> </v>
      </c>
      <c r="H2739" s="31" t="str">
        <f t="shared" si="21"/>
        <v> </v>
      </c>
    </row>
    <row r="2740" spans="7:8">
      <c r="G2740" s="31" t="str">
        <f t="shared" si="20"/>
        <v> </v>
      </c>
      <c r="H2740" s="31" t="str">
        <f t="shared" si="21"/>
        <v> </v>
      </c>
    </row>
    <row r="2741" spans="7:8">
      <c r="G2741" s="31" t="str">
        <f t="shared" si="20"/>
        <v> </v>
      </c>
      <c r="H2741" s="31" t="str">
        <f t="shared" si="21"/>
        <v> </v>
      </c>
    </row>
    <row r="2742" spans="7:8">
      <c r="G2742" s="31" t="str">
        <f t="shared" si="20"/>
        <v> </v>
      </c>
      <c r="H2742" s="31" t="str">
        <f t="shared" si="21"/>
        <v> </v>
      </c>
    </row>
    <row r="2743" spans="7:8">
      <c r="G2743" s="31" t="str">
        <f t="shared" si="20"/>
        <v> </v>
      </c>
      <c r="H2743" s="31" t="str">
        <f t="shared" si="21"/>
        <v> </v>
      </c>
    </row>
    <row r="2744" spans="7:8">
      <c r="G2744" s="31" t="str">
        <f t="shared" si="20"/>
        <v> </v>
      </c>
      <c r="H2744" s="31" t="str">
        <f t="shared" si="21"/>
        <v> </v>
      </c>
    </row>
    <row r="2745" spans="7:8">
      <c r="G2745" s="31" t="str">
        <f t="shared" si="20"/>
        <v> </v>
      </c>
      <c r="H2745" s="31" t="str">
        <f t="shared" si="21"/>
        <v> </v>
      </c>
    </row>
    <row r="2746" spans="7:8">
      <c r="G2746" s="31" t="str">
        <f t="shared" si="20"/>
        <v> </v>
      </c>
      <c r="H2746" s="31" t="str">
        <f t="shared" si="21"/>
        <v> </v>
      </c>
    </row>
    <row r="2747" spans="7:8">
      <c r="G2747" s="31" t="str">
        <f t="shared" si="20"/>
        <v> </v>
      </c>
      <c r="H2747" s="31" t="str">
        <f t="shared" si="21"/>
        <v> </v>
      </c>
    </row>
    <row r="2748" spans="7:8">
      <c r="G2748" s="31" t="str">
        <f t="shared" si="20"/>
        <v> </v>
      </c>
      <c r="H2748" s="31" t="str">
        <f t="shared" si="21"/>
        <v> </v>
      </c>
    </row>
    <row r="2749" spans="7:8">
      <c r="G2749" s="31" t="str">
        <f t="shared" si="20"/>
        <v> </v>
      </c>
      <c r="H2749" s="31" t="str">
        <f t="shared" si="21"/>
        <v> </v>
      </c>
    </row>
    <row r="2750" spans="7:8">
      <c r="G2750" s="31" t="str">
        <f t="shared" si="20"/>
        <v> </v>
      </c>
      <c r="H2750" s="31" t="str">
        <f t="shared" si="21"/>
        <v> </v>
      </c>
    </row>
    <row r="2751" spans="7:8">
      <c r="G2751" s="31" t="str">
        <f t="shared" si="20"/>
        <v> </v>
      </c>
      <c r="H2751" s="31" t="str">
        <f t="shared" si="21"/>
        <v> </v>
      </c>
    </row>
    <row r="2752" spans="7:8">
      <c r="G2752" s="31" t="str">
        <f t="shared" si="20"/>
        <v> </v>
      </c>
      <c r="H2752" s="31" t="str">
        <f t="shared" si="21"/>
        <v> </v>
      </c>
    </row>
    <row r="2753" spans="7:8">
      <c r="G2753" s="31" t="str">
        <f t="shared" si="20"/>
        <v> </v>
      </c>
      <c r="H2753" s="31" t="str">
        <f t="shared" si="21"/>
        <v> </v>
      </c>
    </row>
    <row r="2754" spans="7:8">
      <c r="G2754" s="31" t="str">
        <f t="shared" si="20"/>
        <v> </v>
      </c>
      <c r="H2754" s="31" t="str">
        <f t="shared" si="21"/>
        <v> </v>
      </c>
    </row>
    <row r="2755" spans="7:8">
      <c r="G2755" s="31" t="str">
        <f t="shared" si="20"/>
        <v> </v>
      </c>
      <c r="H2755" s="31" t="str">
        <f t="shared" si="21"/>
        <v> </v>
      </c>
    </row>
    <row r="2756" spans="7:8">
      <c r="G2756" s="31" t="str">
        <f t="shared" si="20"/>
        <v> </v>
      </c>
      <c r="H2756" s="31" t="str">
        <f t="shared" si="21"/>
        <v> </v>
      </c>
    </row>
    <row r="2757" spans="7:8">
      <c r="G2757" s="31" t="str">
        <f t="shared" si="20"/>
        <v> </v>
      </c>
      <c r="H2757" s="31" t="str">
        <f t="shared" si="21"/>
        <v> </v>
      </c>
    </row>
    <row r="2758" spans="7:8">
      <c r="G2758" s="31" t="str">
        <f t="shared" si="20"/>
        <v> </v>
      </c>
      <c r="H2758" s="31" t="str">
        <f t="shared" si="21"/>
        <v> </v>
      </c>
    </row>
    <row r="2759" spans="7:8">
      <c r="G2759" s="31" t="str">
        <f t="shared" si="20"/>
        <v> </v>
      </c>
      <c r="H2759" s="31" t="str">
        <f t="shared" si="21"/>
        <v> </v>
      </c>
    </row>
    <row r="2760" spans="7:8">
      <c r="G2760" s="31" t="str">
        <f t="shared" si="20"/>
        <v> </v>
      </c>
      <c r="H2760" s="31" t="str">
        <f t="shared" si="21"/>
        <v> </v>
      </c>
    </row>
    <row r="2761" spans="7:8">
      <c r="G2761" s="31" t="str">
        <f t="shared" si="20"/>
        <v> </v>
      </c>
      <c r="H2761" s="31" t="str">
        <f t="shared" si="21"/>
        <v> </v>
      </c>
    </row>
    <row r="2762" spans="7:8">
      <c r="G2762" s="31" t="str">
        <f t="shared" si="20"/>
        <v> </v>
      </c>
      <c r="H2762" s="31" t="str">
        <f t="shared" si="21"/>
        <v> </v>
      </c>
    </row>
    <row r="2763" spans="7:8">
      <c r="G2763" s="31" t="str">
        <f t="shared" si="20"/>
        <v> </v>
      </c>
      <c r="H2763" s="31" t="str">
        <f t="shared" si="21"/>
        <v> </v>
      </c>
    </row>
    <row r="2764" spans="7:8">
      <c r="G2764" s="31" t="str">
        <f t="shared" si="20"/>
        <v> </v>
      </c>
      <c r="H2764" s="31" t="str">
        <f t="shared" si="21"/>
        <v> </v>
      </c>
    </row>
    <row r="2765" spans="7:8">
      <c r="G2765" s="31" t="str">
        <f t="shared" si="20"/>
        <v> </v>
      </c>
      <c r="H2765" s="31" t="str">
        <f t="shared" si="21"/>
        <v> </v>
      </c>
    </row>
    <row r="2766" spans="7:8">
      <c r="G2766" s="31" t="str">
        <f t="shared" si="20"/>
        <v> </v>
      </c>
      <c r="H2766" s="31" t="str">
        <f t="shared" si="21"/>
        <v> </v>
      </c>
    </row>
    <row r="2767" spans="7:8">
      <c r="G2767" s="31" t="str">
        <f t="shared" si="20"/>
        <v> </v>
      </c>
      <c r="H2767" s="31" t="str">
        <f t="shared" si="21"/>
        <v> </v>
      </c>
    </row>
    <row r="2768" spans="7:8">
      <c r="G2768" s="31" t="str">
        <f t="shared" si="20"/>
        <v> </v>
      </c>
      <c r="H2768" s="31" t="str">
        <f t="shared" si="21"/>
        <v> </v>
      </c>
    </row>
    <row r="2769" spans="7:8">
      <c r="G2769" s="31" t="str">
        <f t="shared" si="20"/>
        <v> </v>
      </c>
      <c r="H2769" s="31" t="str">
        <f t="shared" si="21"/>
        <v> </v>
      </c>
    </row>
    <row r="2770" spans="7:8">
      <c r="G2770" s="31" t="str">
        <f t="shared" si="20"/>
        <v> </v>
      </c>
      <c r="H2770" s="31" t="str">
        <f t="shared" si="21"/>
        <v> </v>
      </c>
    </row>
    <row r="2771" spans="7:8">
      <c r="G2771" s="31" t="str">
        <f t="shared" si="20"/>
        <v> </v>
      </c>
      <c r="H2771" s="31" t="str">
        <f t="shared" si="21"/>
        <v> </v>
      </c>
    </row>
    <row r="2772" spans="7:8">
      <c r="G2772" s="31" t="str">
        <f t="shared" si="20"/>
        <v> </v>
      </c>
      <c r="H2772" s="31" t="str">
        <f t="shared" si="21"/>
        <v> </v>
      </c>
    </row>
    <row r="2773" spans="7:8">
      <c r="G2773" s="31" t="str">
        <f t="shared" si="20"/>
        <v> </v>
      </c>
      <c r="H2773" s="31" t="str">
        <f t="shared" si="21"/>
        <v> </v>
      </c>
    </row>
    <row r="2774" spans="7:8">
      <c r="G2774" s="31" t="str">
        <f t="shared" si="20"/>
        <v> </v>
      </c>
      <c r="H2774" s="31" t="str">
        <f t="shared" si="21"/>
        <v> </v>
      </c>
    </row>
    <row r="2775" spans="7:8">
      <c r="G2775" s="31" t="str">
        <f t="shared" si="20"/>
        <v> </v>
      </c>
      <c r="H2775" s="31" t="str">
        <f t="shared" si="21"/>
        <v> </v>
      </c>
    </row>
    <row r="2776" spans="7:8">
      <c r="G2776" s="31" t="str">
        <f t="shared" si="20"/>
        <v> </v>
      </c>
      <c r="H2776" s="31" t="str">
        <f t="shared" si="21"/>
        <v> </v>
      </c>
    </row>
    <row r="2777" spans="7:8">
      <c r="G2777" s="31" t="str">
        <f t="shared" si="20"/>
        <v> </v>
      </c>
      <c r="H2777" s="31" t="str">
        <f t="shared" si="21"/>
        <v> </v>
      </c>
    </row>
    <row r="2778" spans="7:8">
      <c r="G2778" s="31" t="str">
        <f t="shared" si="20"/>
        <v> </v>
      </c>
      <c r="H2778" s="31" t="str">
        <f t="shared" si="21"/>
        <v> </v>
      </c>
    </row>
    <row r="2779" spans="7:8">
      <c r="G2779" s="31" t="str">
        <f t="shared" si="20"/>
        <v> </v>
      </c>
      <c r="H2779" s="31" t="str">
        <f t="shared" si="21"/>
        <v> </v>
      </c>
    </row>
    <row r="2780" spans="7:8">
      <c r="G2780" s="31" t="str">
        <f t="shared" si="20"/>
        <v> </v>
      </c>
      <c r="H2780" s="31" t="str">
        <f t="shared" si="21"/>
        <v> </v>
      </c>
    </row>
    <row r="2781" spans="7:8">
      <c r="G2781" s="31" t="str">
        <f t="shared" si="20"/>
        <v> </v>
      </c>
      <c r="H2781" s="31" t="str">
        <f t="shared" si="21"/>
        <v> </v>
      </c>
    </row>
    <row r="2782" spans="7:8">
      <c r="G2782" s="31" t="str">
        <f t="shared" si="20"/>
        <v> </v>
      </c>
      <c r="H2782" s="31" t="str">
        <f t="shared" si="21"/>
        <v> </v>
      </c>
    </row>
    <row r="2783" spans="7:8">
      <c r="G2783" s="31" t="str">
        <f t="shared" si="20"/>
        <v> </v>
      </c>
      <c r="H2783" s="31" t="str">
        <f t="shared" si="21"/>
        <v> </v>
      </c>
    </row>
    <row r="2784" spans="7:8">
      <c r="G2784" s="31" t="str">
        <f t="shared" si="20"/>
        <v> </v>
      </c>
      <c r="H2784" s="31" t="str">
        <f t="shared" si="21"/>
        <v> </v>
      </c>
    </row>
    <row r="2785" spans="7:8">
      <c r="G2785" s="31" t="str">
        <f t="shared" si="20"/>
        <v> </v>
      </c>
      <c r="H2785" s="31" t="str">
        <f t="shared" si="21"/>
        <v> </v>
      </c>
    </row>
    <row r="2786" spans="7:8">
      <c r="G2786" s="31" t="str">
        <f t="shared" si="20"/>
        <v> </v>
      </c>
      <c r="H2786" s="31" t="str">
        <f t="shared" si="21"/>
        <v> </v>
      </c>
    </row>
    <row r="2787" spans="7:8">
      <c r="G2787" s="31" t="str">
        <f t="shared" si="20"/>
        <v> </v>
      </c>
      <c r="H2787" s="31" t="str">
        <f t="shared" si="21"/>
        <v> </v>
      </c>
    </row>
    <row r="2788" spans="7:8">
      <c r="G2788" s="31" t="str">
        <f t="shared" si="20"/>
        <v> </v>
      </c>
      <c r="H2788" s="31" t="str">
        <f t="shared" si="21"/>
        <v> </v>
      </c>
    </row>
    <row r="2789" spans="7:8">
      <c r="G2789" s="31" t="str">
        <f t="shared" si="20"/>
        <v> </v>
      </c>
      <c r="H2789" s="31" t="str">
        <f t="shared" si="21"/>
        <v> </v>
      </c>
    </row>
    <row r="2790" spans="7:8">
      <c r="G2790" s="31" t="str">
        <f t="shared" si="20"/>
        <v> </v>
      </c>
      <c r="H2790" s="31" t="str">
        <f t="shared" si="21"/>
        <v> </v>
      </c>
    </row>
    <row r="2791" spans="7:8">
      <c r="G2791" s="31" t="str">
        <f t="shared" si="20"/>
        <v> </v>
      </c>
      <c r="H2791" s="31" t="str">
        <f t="shared" si="21"/>
        <v> </v>
      </c>
    </row>
    <row r="2792" spans="7:8">
      <c r="G2792" s="31" t="str">
        <f t="shared" si="20"/>
        <v> </v>
      </c>
      <c r="H2792" s="31" t="str">
        <f t="shared" si="21"/>
        <v> </v>
      </c>
    </row>
    <row r="2793" spans="7:8">
      <c r="G2793" s="31" t="str">
        <f t="shared" si="20"/>
        <v> </v>
      </c>
      <c r="H2793" s="31" t="str">
        <f t="shared" si="21"/>
        <v> </v>
      </c>
    </row>
    <row r="2794" spans="7:8">
      <c r="G2794" s="31" t="str">
        <f t="shared" si="20"/>
        <v> </v>
      </c>
      <c r="H2794" s="31" t="str">
        <f t="shared" si="21"/>
        <v> </v>
      </c>
    </row>
    <row r="2795" spans="7:8">
      <c r="G2795" s="31" t="str">
        <f t="shared" si="20"/>
        <v> </v>
      </c>
      <c r="H2795" s="31" t="str">
        <f t="shared" si="21"/>
        <v> </v>
      </c>
    </row>
    <row r="2796" spans="7:8">
      <c r="G2796" s="31" t="str">
        <f t="shared" si="20"/>
        <v> </v>
      </c>
      <c r="H2796" s="31" t="str">
        <f t="shared" si="21"/>
        <v> </v>
      </c>
    </row>
    <row r="2797" spans="7:8">
      <c r="G2797" s="31" t="str">
        <f t="shared" si="20"/>
        <v> </v>
      </c>
      <c r="H2797" s="31" t="str">
        <f t="shared" si="21"/>
        <v> </v>
      </c>
    </row>
    <row r="2798" spans="7:8">
      <c r="G2798" s="31" t="str">
        <f t="shared" si="20"/>
        <v> </v>
      </c>
      <c r="H2798" s="31" t="str">
        <f t="shared" si="21"/>
        <v> </v>
      </c>
    </row>
    <row r="2799" spans="7:8">
      <c r="G2799" s="31" t="str">
        <f t="shared" si="20"/>
        <v> </v>
      </c>
      <c r="H2799" s="31" t="str">
        <f t="shared" si="21"/>
        <v> </v>
      </c>
    </row>
    <row r="2800" spans="7:8">
      <c r="G2800" s="31" t="str">
        <f t="shared" si="20"/>
        <v> </v>
      </c>
      <c r="H2800" s="31" t="str">
        <f t="shared" si="21"/>
        <v> </v>
      </c>
    </row>
    <row r="2801" spans="7:8">
      <c r="G2801" s="31" t="str">
        <f t="shared" si="20"/>
        <v> </v>
      </c>
      <c r="H2801" s="31" t="str">
        <f t="shared" si="21"/>
        <v> </v>
      </c>
    </row>
    <row r="2802" spans="7:8">
      <c r="G2802" s="31" t="str">
        <f t="shared" si="20"/>
        <v> </v>
      </c>
      <c r="H2802" s="31" t="str">
        <f t="shared" si="21"/>
        <v> </v>
      </c>
    </row>
    <row r="2803" spans="7:8">
      <c r="G2803" s="31" t="str">
        <f t="shared" si="20"/>
        <v> </v>
      </c>
      <c r="H2803" s="31" t="str">
        <f t="shared" si="21"/>
        <v> </v>
      </c>
    </row>
    <row r="2804" spans="7:8">
      <c r="G2804" s="31" t="str">
        <f t="shared" si="20"/>
        <v> </v>
      </c>
      <c r="H2804" s="31" t="str">
        <f t="shared" si="21"/>
        <v> </v>
      </c>
    </row>
    <row r="2805" spans="7:8">
      <c r="G2805" s="31" t="str">
        <f t="shared" si="20"/>
        <v> </v>
      </c>
      <c r="H2805" s="31" t="str">
        <f t="shared" si="21"/>
        <v> </v>
      </c>
    </row>
    <row r="2806" spans="7:8">
      <c r="G2806" s="31" t="str">
        <f t="shared" si="20"/>
        <v> </v>
      </c>
      <c r="H2806" s="31" t="str">
        <f t="shared" si="21"/>
        <v> </v>
      </c>
    </row>
    <row r="2807" spans="7:8">
      <c r="G2807" s="31" t="str">
        <f t="shared" ref="G2807:G3061" si="22">IFERROR(IF($D2807&gt;0,IF($D2807=$G$1,$F2807," ")," ")," ")</f>
        <v> </v>
      </c>
      <c r="H2807" s="31" t="str">
        <f t="shared" ref="H2807:H3061" si="23">IFERROR(IF($D2807&gt;0,IF($D2807=$H$1,$F2807," ")," ")," ")</f>
        <v> </v>
      </c>
    </row>
    <row r="2808" spans="7:8">
      <c r="G2808" s="31" t="str">
        <f t="shared" si="22"/>
        <v> </v>
      </c>
      <c r="H2808" s="31" t="str">
        <f t="shared" si="23"/>
        <v> </v>
      </c>
    </row>
    <row r="2809" spans="7:8">
      <c r="G2809" s="31" t="str">
        <f t="shared" si="22"/>
        <v> </v>
      </c>
      <c r="H2809" s="31" t="str">
        <f t="shared" si="23"/>
        <v> </v>
      </c>
    </row>
    <row r="2810" spans="7:8">
      <c r="G2810" s="31" t="str">
        <f t="shared" si="22"/>
        <v> </v>
      </c>
      <c r="H2810" s="31" t="str">
        <f t="shared" si="23"/>
        <v> </v>
      </c>
    </row>
    <row r="2811" spans="7:8">
      <c r="G2811" s="31" t="str">
        <f t="shared" si="22"/>
        <v> </v>
      </c>
      <c r="H2811" s="31" t="str">
        <f t="shared" si="23"/>
        <v> </v>
      </c>
    </row>
    <row r="2812" spans="7:8">
      <c r="G2812" s="31" t="str">
        <f t="shared" si="22"/>
        <v> </v>
      </c>
      <c r="H2812" s="31" t="str">
        <f t="shared" si="23"/>
        <v> </v>
      </c>
    </row>
    <row r="2813" spans="7:8">
      <c r="G2813" s="31" t="str">
        <f t="shared" si="22"/>
        <v> </v>
      </c>
      <c r="H2813" s="31" t="str">
        <f t="shared" si="23"/>
        <v> </v>
      </c>
    </row>
    <row r="2814" spans="7:8">
      <c r="G2814" s="31" t="str">
        <f t="shared" si="22"/>
        <v> </v>
      </c>
      <c r="H2814" s="31" t="str">
        <f t="shared" si="23"/>
        <v> </v>
      </c>
    </row>
    <row r="2815" spans="7:8">
      <c r="G2815" s="31" t="str">
        <f t="shared" si="22"/>
        <v> </v>
      </c>
      <c r="H2815" s="31" t="str">
        <f t="shared" si="23"/>
        <v> </v>
      </c>
    </row>
    <row r="2816" spans="7:8">
      <c r="G2816" s="31" t="str">
        <f t="shared" si="22"/>
        <v> </v>
      </c>
      <c r="H2816" s="31" t="str">
        <f t="shared" si="23"/>
        <v> </v>
      </c>
    </row>
    <row r="2817" spans="7:8">
      <c r="G2817" s="31" t="str">
        <f t="shared" si="22"/>
        <v> </v>
      </c>
      <c r="H2817" s="31" t="str">
        <f t="shared" si="23"/>
        <v> </v>
      </c>
    </row>
    <row r="2818" spans="7:8">
      <c r="G2818" s="31" t="str">
        <f t="shared" si="22"/>
        <v> </v>
      </c>
      <c r="H2818" s="31" t="str">
        <f t="shared" si="23"/>
        <v> </v>
      </c>
    </row>
    <row r="2819" spans="7:8">
      <c r="G2819" s="31" t="str">
        <f t="shared" si="22"/>
        <v> </v>
      </c>
      <c r="H2819" s="31" t="str">
        <f t="shared" si="23"/>
        <v> </v>
      </c>
    </row>
    <row r="2820" spans="7:8">
      <c r="G2820" s="31" t="str">
        <f t="shared" si="22"/>
        <v> </v>
      </c>
      <c r="H2820" s="31" t="str">
        <f t="shared" si="23"/>
        <v> </v>
      </c>
    </row>
    <row r="2821" spans="7:8">
      <c r="G2821" s="31" t="str">
        <f t="shared" si="22"/>
        <v> </v>
      </c>
      <c r="H2821" s="31" t="str">
        <f t="shared" si="23"/>
        <v> </v>
      </c>
    </row>
    <row r="2822" spans="7:8">
      <c r="G2822" s="31" t="str">
        <f t="shared" si="22"/>
        <v> </v>
      </c>
      <c r="H2822" s="31" t="str">
        <f t="shared" si="23"/>
        <v> </v>
      </c>
    </row>
    <row r="2823" spans="7:8">
      <c r="G2823" s="31" t="str">
        <f t="shared" si="22"/>
        <v> </v>
      </c>
      <c r="H2823" s="31" t="str">
        <f t="shared" si="23"/>
        <v> </v>
      </c>
    </row>
    <row r="2824" spans="7:8">
      <c r="G2824" s="31" t="str">
        <f t="shared" si="22"/>
        <v> </v>
      </c>
      <c r="H2824" s="31" t="str">
        <f t="shared" si="23"/>
        <v> </v>
      </c>
    </row>
    <row r="2825" spans="7:8">
      <c r="G2825" s="31" t="str">
        <f t="shared" si="22"/>
        <v> </v>
      </c>
      <c r="H2825" s="31" t="str">
        <f t="shared" si="23"/>
        <v> </v>
      </c>
    </row>
    <row r="2826" spans="7:8">
      <c r="G2826" s="31" t="str">
        <f t="shared" si="22"/>
        <v> </v>
      </c>
      <c r="H2826" s="31" t="str">
        <f t="shared" si="23"/>
        <v> </v>
      </c>
    </row>
    <row r="2827" spans="7:8">
      <c r="G2827" s="31" t="str">
        <f t="shared" si="22"/>
        <v> </v>
      </c>
      <c r="H2827" s="31" t="str">
        <f t="shared" si="23"/>
        <v> </v>
      </c>
    </row>
    <row r="2828" spans="7:8">
      <c r="G2828" s="31" t="str">
        <f t="shared" si="22"/>
        <v> </v>
      </c>
      <c r="H2828" s="31" t="str">
        <f t="shared" si="23"/>
        <v> </v>
      </c>
    </row>
    <row r="2829" spans="7:8">
      <c r="G2829" s="31" t="str">
        <f t="shared" si="22"/>
        <v> </v>
      </c>
      <c r="H2829" s="31" t="str">
        <f t="shared" si="23"/>
        <v> </v>
      </c>
    </row>
    <row r="2830" spans="7:8">
      <c r="G2830" s="31" t="str">
        <f t="shared" si="22"/>
        <v> </v>
      </c>
      <c r="H2830" s="31" t="str">
        <f t="shared" si="23"/>
        <v> </v>
      </c>
    </row>
    <row r="2831" spans="7:8">
      <c r="G2831" s="31" t="str">
        <f t="shared" si="22"/>
        <v> </v>
      </c>
      <c r="H2831" s="31" t="str">
        <f t="shared" si="23"/>
        <v> </v>
      </c>
    </row>
    <row r="2832" spans="7:8">
      <c r="G2832" s="31" t="str">
        <f t="shared" si="22"/>
        <v> </v>
      </c>
      <c r="H2832" s="31" t="str">
        <f t="shared" si="23"/>
        <v> </v>
      </c>
    </row>
    <row r="2833" spans="7:8">
      <c r="G2833" s="31" t="str">
        <f t="shared" si="22"/>
        <v> </v>
      </c>
      <c r="H2833" s="31" t="str">
        <f t="shared" si="23"/>
        <v> </v>
      </c>
    </row>
    <row r="2834" spans="7:8">
      <c r="G2834" s="31" t="str">
        <f t="shared" si="22"/>
        <v> </v>
      </c>
      <c r="H2834" s="31" t="str">
        <f t="shared" si="23"/>
        <v> </v>
      </c>
    </row>
    <row r="2835" spans="7:8">
      <c r="G2835" s="31" t="str">
        <f t="shared" si="22"/>
        <v> </v>
      </c>
      <c r="H2835" s="31" t="str">
        <f t="shared" si="23"/>
        <v> </v>
      </c>
    </row>
    <row r="2836" spans="7:8">
      <c r="G2836" s="31" t="str">
        <f t="shared" si="22"/>
        <v> </v>
      </c>
      <c r="H2836" s="31" t="str">
        <f t="shared" si="23"/>
        <v> </v>
      </c>
    </row>
    <row r="2837" spans="7:8">
      <c r="G2837" s="31" t="str">
        <f t="shared" si="22"/>
        <v> </v>
      </c>
      <c r="H2837" s="31" t="str">
        <f t="shared" si="23"/>
        <v> </v>
      </c>
    </row>
    <row r="2838" spans="7:8">
      <c r="G2838" s="31" t="str">
        <f t="shared" si="22"/>
        <v> </v>
      </c>
      <c r="H2838" s="31" t="str">
        <f t="shared" si="23"/>
        <v> </v>
      </c>
    </row>
    <row r="2839" spans="7:8">
      <c r="G2839" s="31" t="str">
        <f t="shared" si="22"/>
        <v> </v>
      </c>
      <c r="H2839" s="31" t="str">
        <f t="shared" si="23"/>
        <v> </v>
      </c>
    </row>
    <row r="2840" spans="7:8">
      <c r="G2840" s="31" t="str">
        <f t="shared" si="22"/>
        <v> </v>
      </c>
      <c r="H2840" s="31" t="str">
        <f t="shared" si="23"/>
        <v> </v>
      </c>
    </row>
    <row r="2841" spans="7:8">
      <c r="G2841" s="31" t="str">
        <f t="shared" si="22"/>
        <v> </v>
      </c>
      <c r="H2841" s="31" t="str">
        <f t="shared" si="23"/>
        <v> </v>
      </c>
    </row>
    <row r="2842" spans="7:8">
      <c r="G2842" s="31" t="str">
        <f t="shared" si="22"/>
        <v> </v>
      </c>
      <c r="H2842" s="31" t="str">
        <f t="shared" si="23"/>
        <v> </v>
      </c>
    </row>
    <row r="2843" spans="7:8">
      <c r="G2843" s="31" t="str">
        <f t="shared" si="22"/>
        <v> </v>
      </c>
      <c r="H2843" s="31" t="str">
        <f t="shared" si="23"/>
        <v> </v>
      </c>
    </row>
    <row r="2844" spans="7:8">
      <c r="G2844" s="31" t="str">
        <f t="shared" si="22"/>
        <v> </v>
      </c>
      <c r="H2844" s="31" t="str">
        <f t="shared" si="23"/>
        <v> </v>
      </c>
    </row>
    <row r="2845" spans="7:8">
      <c r="G2845" s="31" t="str">
        <f t="shared" si="22"/>
        <v> </v>
      </c>
      <c r="H2845" s="31" t="str">
        <f t="shared" si="23"/>
        <v> </v>
      </c>
    </row>
    <row r="2846" spans="7:8">
      <c r="G2846" s="31" t="str">
        <f t="shared" si="22"/>
        <v> </v>
      </c>
      <c r="H2846" s="31" t="str">
        <f t="shared" si="23"/>
        <v> </v>
      </c>
    </row>
    <row r="2847" spans="7:8">
      <c r="G2847" s="31" t="str">
        <f t="shared" si="22"/>
        <v> </v>
      </c>
      <c r="H2847" s="31" t="str">
        <f t="shared" si="23"/>
        <v> </v>
      </c>
    </row>
    <row r="2848" spans="7:8">
      <c r="G2848" s="31" t="str">
        <f t="shared" si="22"/>
        <v> </v>
      </c>
      <c r="H2848" s="31" t="str">
        <f t="shared" si="23"/>
        <v> </v>
      </c>
    </row>
    <row r="2849" spans="7:8">
      <c r="G2849" s="31" t="str">
        <f t="shared" si="22"/>
        <v> </v>
      </c>
      <c r="H2849" s="31" t="str">
        <f t="shared" si="23"/>
        <v> </v>
      </c>
    </row>
    <row r="2850" spans="7:8">
      <c r="G2850" s="31" t="str">
        <f t="shared" si="22"/>
        <v> </v>
      </c>
      <c r="H2850" s="31" t="str">
        <f t="shared" si="23"/>
        <v> </v>
      </c>
    </row>
    <row r="2851" spans="7:8">
      <c r="G2851" s="31" t="str">
        <f t="shared" si="22"/>
        <v> </v>
      </c>
      <c r="H2851" s="31" t="str">
        <f t="shared" si="23"/>
        <v> </v>
      </c>
    </row>
    <row r="2852" spans="7:8">
      <c r="G2852" s="31" t="str">
        <f t="shared" si="22"/>
        <v> </v>
      </c>
      <c r="H2852" s="31" t="str">
        <f t="shared" si="23"/>
        <v> </v>
      </c>
    </row>
    <row r="2853" spans="7:8">
      <c r="G2853" s="31" t="str">
        <f t="shared" si="22"/>
        <v> </v>
      </c>
      <c r="H2853" s="31" t="str">
        <f t="shared" si="23"/>
        <v> </v>
      </c>
    </row>
    <row r="2854" spans="7:8">
      <c r="G2854" s="31" t="str">
        <f t="shared" si="22"/>
        <v> </v>
      </c>
      <c r="H2854" s="31" t="str">
        <f t="shared" si="23"/>
        <v> </v>
      </c>
    </row>
    <row r="2855" spans="7:8">
      <c r="G2855" s="31" t="str">
        <f t="shared" si="22"/>
        <v> </v>
      </c>
      <c r="H2855" s="31" t="str">
        <f t="shared" si="23"/>
        <v> </v>
      </c>
    </row>
    <row r="2856" spans="7:8">
      <c r="G2856" s="31" t="str">
        <f t="shared" si="22"/>
        <v> </v>
      </c>
      <c r="H2856" s="31" t="str">
        <f t="shared" si="23"/>
        <v> </v>
      </c>
    </row>
    <row r="2857" spans="7:8">
      <c r="G2857" s="31" t="str">
        <f t="shared" si="22"/>
        <v> </v>
      </c>
      <c r="H2857" s="31" t="str">
        <f t="shared" si="23"/>
        <v> </v>
      </c>
    </row>
    <row r="2858" spans="7:8">
      <c r="G2858" s="31" t="str">
        <f t="shared" si="22"/>
        <v> </v>
      </c>
      <c r="H2858" s="31" t="str">
        <f t="shared" si="23"/>
        <v> </v>
      </c>
    </row>
    <row r="2859" spans="7:8">
      <c r="G2859" s="31" t="str">
        <f t="shared" si="22"/>
        <v> </v>
      </c>
      <c r="H2859" s="31" t="str">
        <f t="shared" si="23"/>
        <v> </v>
      </c>
    </row>
    <row r="2860" spans="7:8">
      <c r="G2860" s="31" t="str">
        <f t="shared" si="22"/>
        <v> </v>
      </c>
      <c r="H2860" s="31" t="str">
        <f t="shared" si="23"/>
        <v> </v>
      </c>
    </row>
    <row r="2861" spans="7:8">
      <c r="G2861" s="31" t="str">
        <f t="shared" si="22"/>
        <v> </v>
      </c>
      <c r="H2861" s="31" t="str">
        <f t="shared" si="23"/>
        <v> </v>
      </c>
    </row>
    <row r="2862" spans="7:8">
      <c r="G2862" s="31" t="str">
        <f t="shared" si="22"/>
        <v> </v>
      </c>
      <c r="H2862" s="31" t="str">
        <f t="shared" si="23"/>
        <v> </v>
      </c>
    </row>
    <row r="2863" spans="7:8">
      <c r="G2863" s="31" t="str">
        <f t="shared" si="22"/>
        <v> </v>
      </c>
      <c r="H2863" s="31" t="str">
        <f t="shared" si="23"/>
        <v> </v>
      </c>
    </row>
    <row r="2864" spans="7:8">
      <c r="G2864" s="31" t="str">
        <f t="shared" si="22"/>
        <v> </v>
      </c>
      <c r="H2864" s="31" t="str">
        <f t="shared" si="23"/>
        <v> </v>
      </c>
    </row>
    <row r="2865" spans="7:8">
      <c r="G2865" s="31" t="str">
        <f t="shared" si="22"/>
        <v> </v>
      </c>
      <c r="H2865" s="31" t="str">
        <f t="shared" si="23"/>
        <v> </v>
      </c>
    </row>
    <row r="2866" spans="7:8">
      <c r="G2866" s="31" t="str">
        <f t="shared" si="22"/>
        <v> </v>
      </c>
      <c r="H2866" s="31" t="str">
        <f t="shared" si="23"/>
        <v> </v>
      </c>
    </row>
    <row r="2867" spans="7:8">
      <c r="G2867" s="31" t="str">
        <f t="shared" si="22"/>
        <v> </v>
      </c>
      <c r="H2867" s="31" t="str">
        <f t="shared" si="23"/>
        <v> </v>
      </c>
    </row>
    <row r="2868" spans="7:8">
      <c r="G2868" s="31" t="str">
        <f t="shared" si="22"/>
        <v> </v>
      </c>
      <c r="H2868" s="31" t="str">
        <f t="shared" si="23"/>
        <v> </v>
      </c>
    </row>
    <row r="2869" spans="7:8">
      <c r="G2869" s="31" t="str">
        <f t="shared" si="22"/>
        <v> </v>
      </c>
      <c r="H2869" s="31" t="str">
        <f t="shared" si="23"/>
        <v> </v>
      </c>
    </row>
    <row r="2870" spans="7:8">
      <c r="G2870" s="31" t="str">
        <f t="shared" si="22"/>
        <v> </v>
      </c>
      <c r="H2870" s="31" t="str">
        <f t="shared" si="23"/>
        <v> </v>
      </c>
    </row>
    <row r="2871" spans="7:8">
      <c r="G2871" s="31" t="str">
        <f t="shared" si="22"/>
        <v> </v>
      </c>
      <c r="H2871" s="31" t="str">
        <f t="shared" si="23"/>
        <v> </v>
      </c>
    </row>
    <row r="2872" spans="7:8">
      <c r="G2872" s="31" t="str">
        <f t="shared" si="22"/>
        <v> </v>
      </c>
      <c r="H2872" s="31" t="str">
        <f t="shared" si="23"/>
        <v> </v>
      </c>
    </row>
    <row r="2873" spans="7:8">
      <c r="G2873" s="31" t="str">
        <f t="shared" si="22"/>
        <v> </v>
      </c>
      <c r="H2873" s="31" t="str">
        <f t="shared" si="23"/>
        <v> </v>
      </c>
    </row>
    <row r="2874" spans="7:8">
      <c r="G2874" s="31" t="str">
        <f t="shared" si="22"/>
        <v> </v>
      </c>
      <c r="H2874" s="31" t="str">
        <f t="shared" si="23"/>
        <v> </v>
      </c>
    </row>
    <row r="2875" spans="7:8">
      <c r="G2875" s="31" t="str">
        <f t="shared" si="22"/>
        <v> </v>
      </c>
      <c r="H2875" s="31" t="str">
        <f t="shared" si="23"/>
        <v> </v>
      </c>
    </row>
    <row r="2876" spans="7:8">
      <c r="G2876" s="31" t="str">
        <f t="shared" si="22"/>
        <v> </v>
      </c>
      <c r="H2876" s="31" t="str">
        <f t="shared" si="23"/>
        <v> </v>
      </c>
    </row>
    <row r="2877" spans="7:8">
      <c r="G2877" s="31" t="str">
        <f t="shared" si="22"/>
        <v> </v>
      </c>
      <c r="H2877" s="31" t="str">
        <f t="shared" si="23"/>
        <v> </v>
      </c>
    </row>
    <row r="2878" spans="7:8">
      <c r="G2878" s="31" t="str">
        <f t="shared" si="22"/>
        <v> </v>
      </c>
      <c r="H2878" s="31" t="str">
        <f t="shared" si="23"/>
        <v> </v>
      </c>
    </row>
    <row r="2879" spans="7:8">
      <c r="G2879" s="31" t="str">
        <f t="shared" si="22"/>
        <v> </v>
      </c>
      <c r="H2879" s="31" t="str">
        <f t="shared" si="23"/>
        <v> </v>
      </c>
    </row>
    <row r="2880" spans="7:8">
      <c r="G2880" s="31" t="str">
        <f t="shared" si="22"/>
        <v> </v>
      </c>
      <c r="H2880" s="31" t="str">
        <f t="shared" si="23"/>
        <v> </v>
      </c>
    </row>
    <row r="2881" spans="7:8">
      <c r="G2881" s="31" t="str">
        <f t="shared" si="22"/>
        <v> </v>
      </c>
      <c r="H2881" s="31" t="str">
        <f t="shared" si="23"/>
        <v> </v>
      </c>
    </row>
    <row r="2882" spans="7:8">
      <c r="G2882" s="31" t="str">
        <f t="shared" si="22"/>
        <v> </v>
      </c>
      <c r="H2882" s="31" t="str">
        <f t="shared" si="23"/>
        <v> </v>
      </c>
    </row>
    <row r="2883" spans="7:8">
      <c r="G2883" s="31" t="str">
        <f t="shared" si="22"/>
        <v> </v>
      </c>
      <c r="H2883" s="31" t="str">
        <f t="shared" si="23"/>
        <v> </v>
      </c>
    </row>
    <row r="2884" spans="7:8">
      <c r="G2884" s="31" t="str">
        <f t="shared" si="22"/>
        <v> </v>
      </c>
      <c r="H2884" s="31" t="str">
        <f t="shared" si="23"/>
        <v> </v>
      </c>
    </row>
    <row r="2885" spans="7:8">
      <c r="G2885" s="31" t="str">
        <f t="shared" si="22"/>
        <v> </v>
      </c>
      <c r="H2885" s="31" t="str">
        <f t="shared" si="23"/>
        <v> </v>
      </c>
    </row>
    <row r="2886" spans="7:8">
      <c r="G2886" s="31" t="str">
        <f t="shared" si="22"/>
        <v> </v>
      </c>
      <c r="H2886" s="31" t="str">
        <f t="shared" si="23"/>
        <v> </v>
      </c>
    </row>
    <row r="2887" spans="7:8">
      <c r="G2887" s="31" t="str">
        <f t="shared" si="22"/>
        <v> </v>
      </c>
      <c r="H2887" s="31" t="str">
        <f t="shared" si="23"/>
        <v> </v>
      </c>
    </row>
    <row r="2888" spans="7:8">
      <c r="G2888" s="31" t="str">
        <f t="shared" si="22"/>
        <v> </v>
      </c>
      <c r="H2888" s="31" t="str">
        <f t="shared" si="23"/>
        <v> </v>
      </c>
    </row>
    <row r="2889" spans="7:8">
      <c r="G2889" s="31" t="str">
        <f t="shared" si="22"/>
        <v> </v>
      </c>
      <c r="H2889" s="31" t="str">
        <f t="shared" si="23"/>
        <v> </v>
      </c>
    </row>
    <row r="2890" spans="7:8">
      <c r="G2890" s="31" t="str">
        <f t="shared" si="22"/>
        <v> </v>
      </c>
      <c r="H2890" s="31" t="str">
        <f t="shared" si="23"/>
        <v> </v>
      </c>
    </row>
    <row r="2891" spans="7:8">
      <c r="G2891" s="31" t="str">
        <f t="shared" si="22"/>
        <v> </v>
      </c>
      <c r="H2891" s="31" t="str">
        <f t="shared" si="23"/>
        <v> </v>
      </c>
    </row>
    <row r="2892" spans="7:8">
      <c r="G2892" s="31" t="str">
        <f t="shared" si="22"/>
        <v> </v>
      </c>
      <c r="H2892" s="31" t="str">
        <f t="shared" si="23"/>
        <v> </v>
      </c>
    </row>
    <row r="2893" spans="7:8">
      <c r="G2893" s="31" t="str">
        <f t="shared" si="22"/>
        <v> </v>
      </c>
      <c r="H2893" s="31" t="str">
        <f t="shared" si="23"/>
        <v> </v>
      </c>
    </row>
    <row r="2894" spans="7:8">
      <c r="G2894" s="31" t="str">
        <f t="shared" si="22"/>
        <v> </v>
      </c>
      <c r="H2894" s="31" t="str">
        <f t="shared" si="23"/>
        <v> </v>
      </c>
    </row>
    <row r="2895" spans="7:8">
      <c r="G2895" s="31" t="str">
        <f t="shared" si="22"/>
        <v> </v>
      </c>
      <c r="H2895" s="31" t="str">
        <f t="shared" si="23"/>
        <v> </v>
      </c>
    </row>
    <row r="2896" spans="7:8">
      <c r="G2896" s="31" t="str">
        <f t="shared" si="22"/>
        <v> </v>
      </c>
      <c r="H2896" s="31" t="str">
        <f t="shared" si="23"/>
        <v> </v>
      </c>
    </row>
    <row r="2897" spans="7:8">
      <c r="G2897" s="31" t="str">
        <f t="shared" si="22"/>
        <v> </v>
      </c>
      <c r="H2897" s="31" t="str">
        <f t="shared" si="23"/>
        <v> </v>
      </c>
    </row>
    <row r="2898" spans="7:8">
      <c r="G2898" s="31" t="str">
        <f t="shared" si="22"/>
        <v> </v>
      </c>
      <c r="H2898" s="31" t="str">
        <f t="shared" si="23"/>
        <v> </v>
      </c>
    </row>
    <row r="2899" spans="7:8">
      <c r="G2899" s="31" t="str">
        <f t="shared" si="22"/>
        <v> </v>
      </c>
      <c r="H2899" s="31" t="str">
        <f t="shared" si="23"/>
        <v> </v>
      </c>
    </row>
    <row r="2900" spans="7:8">
      <c r="G2900" s="31" t="str">
        <f t="shared" si="22"/>
        <v> </v>
      </c>
      <c r="H2900" s="31" t="str">
        <f t="shared" si="23"/>
        <v> </v>
      </c>
    </row>
    <row r="2901" spans="7:8">
      <c r="G2901" s="31" t="str">
        <f t="shared" si="22"/>
        <v> </v>
      </c>
      <c r="H2901" s="31" t="str">
        <f t="shared" si="23"/>
        <v> </v>
      </c>
    </row>
    <row r="2902" spans="7:8">
      <c r="G2902" s="31" t="str">
        <f t="shared" si="22"/>
        <v> </v>
      </c>
      <c r="H2902" s="31" t="str">
        <f t="shared" si="23"/>
        <v> </v>
      </c>
    </row>
    <row r="2903" spans="7:8">
      <c r="G2903" s="31" t="str">
        <f t="shared" si="22"/>
        <v> </v>
      </c>
      <c r="H2903" s="31" t="str">
        <f t="shared" si="23"/>
        <v> </v>
      </c>
    </row>
    <row r="2904" spans="7:8">
      <c r="G2904" s="31" t="str">
        <f t="shared" si="22"/>
        <v> </v>
      </c>
      <c r="H2904" s="31" t="str">
        <f t="shared" si="23"/>
        <v> </v>
      </c>
    </row>
    <row r="2905" spans="7:8">
      <c r="G2905" s="31" t="str">
        <f t="shared" si="22"/>
        <v> </v>
      </c>
      <c r="H2905" s="31" t="str">
        <f t="shared" si="23"/>
        <v> </v>
      </c>
    </row>
    <row r="2906" spans="7:8">
      <c r="G2906" s="31" t="str">
        <f t="shared" si="22"/>
        <v> </v>
      </c>
      <c r="H2906" s="31" t="str">
        <f t="shared" si="23"/>
        <v> </v>
      </c>
    </row>
    <row r="2907" spans="7:8">
      <c r="G2907" s="31" t="str">
        <f t="shared" si="22"/>
        <v> </v>
      </c>
      <c r="H2907" s="31" t="str">
        <f t="shared" si="23"/>
        <v> </v>
      </c>
    </row>
    <row r="2908" spans="7:8">
      <c r="G2908" s="31" t="str">
        <f t="shared" si="22"/>
        <v> </v>
      </c>
      <c r="H2908" s="31" t="str">
        <f t="shared" si="23"/>
        <v> </v>
      </c>
    </row>
    <row r="2909" spans="7:8">
      <c r="G2909" s="31" t="str">
        <f t="shared" si="22"/>
        <v> </v>
      </c>
      <c r="H2909" s="31" t="str">
        <f t="shared" si="23"/>
        <v> </v>
      </c>
    </row>
    <row r="2910" spans="7:8">
      <c r="G2910" s="31" t="str">
        <f t="shared" si="22"/>
        <v> </v>
      </c>
      <c r="H2910" s="31" t="str">
        <f t="shared" si="23"/>
        <v> </v>
      </c>
    </row>
    <row r="2911" spans="7:8">
      <c r="G2911" s="31" t="str">
        <f t="shared" si="22"/>
        <v> </v>
      </c>
      <c r="H2911" s="31" t="str">
        <f t="shared" si="23"/>
        <v> </v>
      </c>
    </row>
    <row r="2912" spans="7:8">
      <c r="G2912" s="31" t="str">
        <f t="shared" si="22"/>
        <v> </v>
      </c>
      <c r="H2912" s="31" t="str">
        <f t="shared" si="23"/>
        <v> </v>
      </c>
    </row>
    <row r="2913" spans="7:8">
      <c r="G2913" s="31" t="str">
        <f t="shared" si="22"/>
        <v> </v>
      </c>
      <c r="H2913" s="31" t="str">
        <f t="shared" si="23"/>
        <v> </v>
      </c>
    </row>
    <row r="2914" spans="7:8">
      <c r="G2914" s="31" t="str">
        <f t="shared" si="22"/>
        <v> </v>
      </c>
      <c r="H2914" s="31" t="str">
        <f t="shared" si="23"/>
        <v> </v>
      </c>
    </row>
    <row r="2915" spans="7:8">
      <c r="G2915" s="31" t="str">
        <f t="shared" si="22"/>
        <v> </v>
      </c>
      <c r="H2915" s="31" t="str">
        <f t="shared" si="23"/>
        <v> </v>
      </c>
    </row>
    <row r="2916" spans="7:8">
      <c r="G2916" s="31" t="str">
        <f t="shared" si="22"/>
        <v> </v>
      </c>
      <c r="H2916" s="31" t="str">
        <f t="shared" si="23"/>
        <v> </v>
      </c>
    </row>
    <row r="2917" spans="7:8">
      <c r="G2917" s="31" t="str">
        <f t="shared" si="22"/>
        <v> </v>
      </c>
      <c r="H2917" s="31" t="str">
        <f t="shared" si="23"/>
        <v> </v>
      </c>
    </row>
    <row r="2918" spans="7:8">
      <c r="G2918" s="31" t="str">
        <f t="shared" si="22"/>
        <v> </v>
      </c>
      <c r="H2918" s="31" t="str">
        <f t="shared" si="23"/>
        <v> </v>
      </c>
    </row>
    <row r="2919" spans="7:8">
      <c r="G2919" s="31" t="str">
        <f t="shared" si="22"/>
        <v> </v>
      </c>
      <c r="H2919" s="31" t="str">
        <f t="shared" si="23"/>
        <v> </v>
      </c>
    </row>
    <row r="2920" spans="7:8">
      <c r="G2920" s="31" t="str">
        <f t="shared" si="22"/>
        <v> </v>
      </c>
      <c r="H2920" s="31" t="str">
        <f t="shared" si="23"/>
        <v> </v>
      </c>
    </row>
    <row r="2921" spans="7:8">
      <c r="G2921" s="31" t="str">
        <f t="shared" si="22"/>
        <v> </v>
      </c>
      <c r="H2921" s="31" t="str">
        <f t="shared" si="23"/>
        <v> </v>
      </c>
    </row>
    <row r="2922" spans="7:8">
      <c r="G2922" s="31" t="str">
        <f t="shared" si="22"/>
        <v> </v>
      </c>
      <c r="H2922" s="31" t="str">
        <f t="shared" si="23"/>
        <v> </v>
      </c>
    </row>
    <row r="2923" spans="7:8">
      <c r="G2923" s="31" t="str">
        <f t="shared" si="22"/>
        <v> </v>
      </c>
      <c r="H2923" s="31" t="str">
        <f t="shared" si="23"/>
        <v> </v>
      </c>
    </row>
    <row r="2924" spans="7:8">
      <c r="G2924" s="31" t="str">
        <f t="shared" si="22"/>
        <v> </v>
      </c>
      <c r="H2924" s="31" t="str">
        <f t="shared" si="23"/>
        <v> </v>
      </c>
    </row>
    <row r="2925" spans="7:8">
      <c r="G2925" s="31" t="str">
        <f t="shared" si="22"/>
        <v> </v>
      </c>
      <c r="H2925" s="31" t="str">
        <f t="shared" si="23"/>
        <v> </v>
      </c>
    </row>
    <row r="2926" spans="7:8">
      <c r="G2926" s="31" t="str">
        <f t="shared" si="22"/>
        <v> </v>
      </c>
      <c r="H2926" s="31" t="str">
        <f t="shared" si="23"/>
        <v> </v>
      </c>
    </row>
    <row r="2927" spans="7:8">
      <c r="G2927" s="31" t="str">
        <f t="shared" si="22"/>
        <v> </v>
      </c>
      <c r="H2927" s="31" t="str">
        <f t="shared" si="23"/>
        <v> </v>
      </c>
    </row>
    <row r="2928" spans="7:8">
      <c r="G2928" s="31" t="str">
        <f t="shared" si="22"/>
        <v> </v>
      </c>
      <c r="H2928" s="31" t="str">
        <f t="shared" si="23"/>
        <v> </v>
      </c>
    </row>
    <row r="2929" spans="7:8">
      <c r="G2929" s="31" t="str">
        <f t="shared" si="22"/>
        <v> </v>
      </c>
      <c r="H2929" s="31" t="str">
        <f t="shared" si="23"/>
        <v> </v>
      </c>
    </row>
    <row r="2930" spans="7:8">
      <c r="G2930" s="31" t="str">
        <f t="shared" si="22"/>
        <v> </v>
      </c>
      <c r="H2930" s="31" t="str">
        <f t="shared" si="23"/>
        <v> </v>
      </c>
    </row>
    <row r="2931" spans="7:8">
      <c r="G2931" s="31" t="str">
        <f t="shared" si="22"/>
        <v> </v>
      </c>
      <c r="H2931" s="31" t="str">
        <f t="shared" si="23"/>
        <v> </v>
      </c>
    </row>
    <row r="2932" spans="7:8">
      <c r="G2932" s="31" t="str">
        <f t="shared" si="22"/>
        <v> </v>
      </c>
      <c r="H2932" s="31" t="str">
        <f t="shared" si="23"/>
        <v> </v>
      </c>
    </row>
    <row r="2933" spans="7:8">
      <c r="G2933" s="31" t="str">
        <f t="shared" si="22"/>
        <v> </v>
      </c>
      <c r="H2933" s="31" t="str">
        <f t="shared" si="23"/>
        <v> </v>
      </c>
    </row>
    <row r="2934" spans="7:8">
      <c r="G2934" s="31" t="str">
        <f t="shared" si="22"/>
        <v> </v>
      </c>
      <c r="H2934" s="31" t="str">
        <f t="shared" si="23"/>
        <v> </v>
      </c>
    </row>
    <row r="2935" spans="7:8">
      <c r="G2935" s="31" t="str">
        <f t="shared" si="22"/>
        <v> </v>
      </c>
      <c r="H2935" s="31" t="str">
        <f t="shared" si="23"/>
        <v> </v>
      </c>
    </row>
    <row r="2936" spans="7:8">
      <c r="G2936" s="31" t="str">
        <f t="shared" si="22"/>
        <v> </v>
      </c>
      <c r="H2936" s="31" t="str">
        <f t="shared" si="23"/>
        <v> </v>
      </c>
    </row>
    <row r="2937" spans="7:8">
      <c r="G2937" s="31" t="str">
        <f t="shared" si="22"/>
        <v> </v>
      </c>
      <c r="H2937" s="31" t="str">
        <f t="shared" si="23"/>
        <v> </v>
      </c>
    </row>
    <row r="2938" spans="7:8">
      <c r="G2938" s="31" t="str">
        <f t="shared" si="22"/>
        <v> </v>
      </c>
      <c r="H2938" s="31" t="str">
        <f t="shared" si="23"/>
        <v> </v>
      </c>
    </row>
    <row r="2939" spans="7:8">
      <c r="G2939" s="31" t="str">
        <f t="shared" si="22"/>
        <v> </v>
      </c>
      <c r="H2939" s="31" t="str">
        <f t="shared" si="23"/>
        <v> </v>
      </c>
    </row>
    <row r="2940" spans="7:8">
      <c r="G2940" s="31" t="str">
        <f t="shared" si="22"/>
        <v> </v>
      </c>
      <c r="H2940" s="31" t="str">
        <f t="shared" si="23"/>
        <v> </v>
      </c>
    </row>
    <row r="2941" spans="7:8">
      <c r="G2941" s="31" t="str">
        <f t="shared" si="22"/>
        <v> </v>
      </c>
      <c r="H2941" s="31" t="str">
        <f t="shared" si="23"/>
        <v> </v>
      </c>
    </row>
    <row r="2942" spans="7:8">
      <c r="G2942" s="31" t="str">
        <f t="shared" si="22"/>
        <v> </v>
      </c>
      <c r="H2942" s="31" t="str">
        <f t="shared" si="23"/>
        <v> </v>
      </c>
    </row>
    <row r="2943" spans="7:8">
      <c r="G2943" s="31" t="str">
        <f t="shared" si="22"/>
        <v> </v>
      </c>
      <c r="H2943" s="31" t="str">
        <f t="shared" si="23"/>
        <v> </v>
      </c>
    </row>
    <row r="2944" spans="7:8">
      <c r="G2944" s="31" t="str">
        <f t="shared" si="22"/>
        <v> </v>
      </c>
      <c r="H2944" s="31" t="str">
        <f t="shared" si="23"/>
        <v> </v>
      </c>
    </row>
    <row r="2945" spans="7:8">
      <c r="G2945" s="31" t="str">
        <f t="shared" si="22"/>
        <v> </v>
      </c>
      <c r="H2945" s="31" t="str">
        <f t="shared" si="23"/>
        <v> </v>
      </c>
    </row>
    <row r="2946" spans="7:8">
      <c r="G2946" s="31" t="str">
        <f t="shared" si="22"/>
        <v> </v>
      </c>
      <c r="H2946" s="31" t="str">
        <f t="shared" si="23"/>
        <v> </v>
      </c>
    </row>
    <row r="2947" spans="7:8">
      <c r="G2947" s="31" t="str">
        <f t="shared" si="22"/>
        <v> </v>
      </c>
      <c r="H2947" s="31" t="str">
        <f t="shared" si="23"/>
        <v> </v>
      </c>
    </row>
    <row r="2948" spans="7:8">
      <c r="G2948" s="31" t="str">
        <f t="shared" si="22"/>
        <v> </v>
      </c>
      <c r="H2948" s="31" t="str">
        <f t="shared" si="23"/>
        <v> </v>
      </c>
    </row>
    <row r="2949" spans="7:8">
      <c r="G2949" s="31" t="str">
        <f t="shared" si="22"/>
        <v> </v>
      </c>
      <c r="H2949" s="31" t="str">
        <f t="shared" si="23"/>
        <v> </v>
      </c>
    </row>
    <row r="2950" spans="7:8">
      <c r="G2950" s="31" t="str">
        <f t="shared" si="22"/>
        <v> </v>
      </c>
      <c r="H2950" s="31" t="str">
        <f t="shared" si="23"/>
        <v> </v>
      </c>
    </row>
    <row r="2951" spans="7:8">
      <c r="G2951" s="31" t="str">
        <f t="shared" si="22"/>
        <v> </v>
      </c>
      <c r="H2951" s="31" t="str">
        <f t="shared" si="23"/>
        <v> </v>
      </c>
    </row>
    <row r="2952" spans="7:8">
      <c r="G2952" s="31" t="str">
        <f t="shared" si="22"/>
        <v> </v>
      </c>
      <c r="H2952" s="31" t="str">
        <f t="shared" si="23"/>
        <v> </v>
      </c>
    </row>
    <row r="2953" spans="7:8">
      <c r="G2953" s="31" t="str">
        <f t="shared" si="22"/>
        <v> </v>
      </c>
      <c r="H2953" s="31" t="str">
        <f t="shared" si="23"/>
        <v> </v>
      </c>
    </row>
    <row r="2954" spans="7:8">
      <c r="G2954" s="31" t="str">
        <f t="shared" si="22"/>
        <v> </v>
      </c>
      <c r="H2954" s="31" t="str">
        <f t="shared" si="23"/>
        <v> </v>
      </c>
    </row>
    <row r="2955" spans="7:8">
      <c r="G2955" s="31" t="str">
        <f t="shared" si="22"/>
        <v> </v>
      </c>
      <c r="H2955" s="31" t="str">
        <f t="shared" si="23"/>
        <v> </v>
      </c>
    </row>
    <row r="2956" spans="7:8">
      <c r="G2956" s="31" t="str">
        <f t="shared" si="22"/>
        <v> </v>
      </c>
      <c r="H2956" s="31" t="str">
        <f t="shared" si="23"/>
        <v> </v>
      </c>
    </row>
    <row r="2957" spans="7:8">
      <c r="G2957" s="31" t="str">
        <f t="shared" si="22"/>
        <v> </v>
      </c>
      <c r="H2957" s="31" t="str">
        <f t="shared" si="23"/>
        <v> </v>
      </c>
    </row>
    <row r="2958" spans="7:8">
      <c r="G2958" s="31" t="str">
        <f t="shared" si="22"/>
        <v> </v>
      </c>
      <c r="H2958" s="31" t="str">
        <f t="shared" si="23"/>
        <v> </v>
      </c>
    </row>
    <row r="2959" spans="7:8">
      <c r="G2959" s="31" t="str">
        <f t="shared" si="22"/>
        <v> </v>
      </c>
      <c r="H2959" s="31" t="str">
        <f t="shared" si="23"/>
        <v> </v>
      </c>
    </row>
    <row r="2960" spans="7:8">
      <c r="G2960" s="31" t="str">
        <f t="shared" si="22"/>
        <v> </v>
      </c>
      <c r="H2960" s="31" t="str">
        <f t="shared" si="23"/>
        <v> </v>
      </c>
    </row>
    <row r="2961" spans="7:8">
      <c r="G2961" s="31" t="str">
        <f t="shared" si="22"/>
        <v> </v>
      </c>
      <c r="H2961" s="31" t="str">
        <f t="shared" si="23"/>
        <v> </v>
      </c>
    </row>
    <row r="2962" spans="7:8">
      <c r="G2962" s="31" t="str">
        <f t="shared" si="22"/>
        <v> </v>
      </c>
      <c r="H2962" s="31" t="str">
        <f t="shared" si="23"/>
        <v> </v>
      </c>
    </row>
    <row r="2963" spans="7:8">
      <c r="G2963" s="31" t="str">
        <f t="shared" si="22"/>
        <v> </v>
      </c>
      <c r="H2963" s="31" t="str">
        <f t="shared" si="23"/>
        <v> </v>
      </c>
    </row>
    <row r="2964" spans="7:8">
      <c r="G2964" s="31" t="str">
        <f t="shared" si="22"/>
        <v> </v>
      </c>
      <c r="H2964" s="31" t="str">
        <f t="shared" si="23"/>
        <v> </v>
      </c>
    </row>
    <row r="2965" spans="7:8">
      <c r="G2965" s="31" t="str">
        <f t="shared" si="22"/>
        <v> </v>
      </c>
      <c r="H2965" s="31" t="str">
        <f t="shared" si="23"/>
        <v> </v>
      </c>
    </row>
    <row r="2966" spans="7:8">
      <c r="G2966" s="31" t="str">
        <f t="shared" si="22"/>
        <v> </v>
      </c>
      <c r="H2966" s="31" t="str">
        <f t="shared" si="23"/>
        <v> </v>
      </c>
    </row>
    <row r="2967" spans="7:8">
      <c r="G2967" s="31" t="str">
        <f t="shared" si="22"/>
        <v> </v>
      </c>
      <c r="H2967" s="31" t="str">
        <f t="shared" si="23"/>
        <v> </v>
      </c>
    </row>
    <row r="2968" spans="7:8">
      <c r="G2968" s="31" t="str">
        <f t="shared" si="22"/>
        <v> </v>
      </c>
      <c r="H2968" s="31" t="str">
        <f t="shared" si="23"/>
        <v> </v>
      </c>
    </row>
    <row r="2969" spans="7:8">
      <c r="G2969" s="31" t="str">
        <f t="shared" si="22"/>
        <v> </v>
      </c>
      <c r="H2969" s="31" t="str">
        <f t="shared" si="23"/>
        <v> </v>
      </c>
    </row>
    <row r="2970" spans="7:8">
      <c r="G2970" s="31" t="str">
        <f t="shared" si="22"/>
        <v> </v>
      </c>
      <c r="H2970" s="31" t="str">
        <f t="shared" si="23"/>
        <v> </v>
      </c>
    </row>
    <row r="2971" spans="7:8">
      <c r="G2971" s="31" t="str">
        <f t="shared" si="22"/>
        <v> </v>
      </c>
      <c r="H2971" s="31" t="str">
        <f t="shared" si="23"/>
        <v> </v>
      </c>
    </row>
    <row r="2972" spans="7:8">
      <c r="G2972" s="31" t="str">
        <f t="shared" si="22"/>
        <v> </v>
      </c>
      <c r="H2972" s="31" t="str">
        <f t="shared" si="23"/>
        <v> </v>
      </c>
    </row>
    <row r="2973" spans="7:8">
      <c r="G2973" s="31" t="str">
        <f t="shared" si="22"/>
        <v> </v>
      </c>
      <c r="H2973" s="31" t="str">
        <f t="shared" si="23"/>
        <v> </v>
      </c>
    </row>
    <row r="2974" spans="7:8">
      <c r="G2974" s="31" t="str">
        <f t="shared" si="22"/>
        <v> </v>
      </c>
      <c r="H2974" s="31" t="str">
        <f t="shared" si="23"/>
        <v> </v>
      </c>
    </row>
    <row r="2975" spans="7:8">
      <c r="G2975" s="31" t="str">
        <f t="shared" si="22"/>
        <v> </v>
      </c>
      <c r="H2975" s="31" t="str">
        <f t="shared" si="23"/>
        <v> </v>
      </c>
    </row>
    <row r="2976" spans="7:8">
      <c r="G2976" s="31" t="str">
        <f t="shared" si="22"/>
        <v> </v>
      </c>
      <c r="H2976" s="31" t="str">
        <f t="shared" si="23"/>
        <v> </v>
      </c>
    </row>
    <row r="2977" spans="7:8">
      <c r="G2977" s="31" t="str">
        <f t="shared" si="22"/>
        <v> </v>
      </c>
      <c r="H2977" s="31" t="str">
        <f t="shared" si="23"/>
        <v> </v>
      </c>
    </row>
    <row r="2978" spans="7:8">
      <c r="G2978" s="31" t="str">
        <f t="shared" si="22"/>
        <v> </v>
      </c>
      <c r="H2978" s="31" t="str">
        <f t="shared" si="23"/>
        <v> </v>
      </c>
    </row>
    <row r="2979" spans="7:8">
      <c r="G2979" s="31" t="str">
        <f t="shared" si="22"/>
        <v> </v>
      </c>
      <c r="H2979" s="31" t="str">
        <f t="shared" si="23"/>
        <v> </v>
      </c>
    </row>
    <row r="2980" spans="7:8">
      <c r="G2980" s="31" t="str">
        <f t="shared" si="22"/>
        <v> </v>
      </c>
      <c r="H2980" s="31" t="str">
        <f t="shared" si="23"/>
        <v> </v>
      </c>
    </row>
    <row r="2981" spans="7:8">
      <c r="G2981" s="31" t="str">
        <f t="shared" si="22"/>
        <v> </v>
      </c>
      <c r="H2981" s="31" t="str">
        <f t="shared" si="23"/>
        <v> </v>
      </c>
    </row>
    <row r="2982" spans="7:8">
      <c r="G2982" s="31" t="str">
        <f t="shared" si="22"/>
        <v> </v>
      </c>
      <c r="H2982" s="31" t="str">
        <f t="shared" si="23"/>
        <v> </v>
      </c>
    </row>
    <row r="2983" spans="7:8">
      <c r="G2983" s="31" t="str">
        <f t="shared" si="22"/>
        <v> </v>
      </c>
      <c r="H2983" s="31" t="str">
        <f t="shared" si="23"/>
        <v> </v>
      </c>
    </row>
    <row r="2984" spans="7:8">
      <c r="G2984" s="31" t="str">
        <f t="shared" si="22"/>
        <v> </v>
      </c>
      <c r="H2984" s="31" t="str">
        <f t="shared" si="23"/>
        <v> </v>
      </c>
    </row>
    <row r="2985" spans="7:8">
      <c r="G2985" s="31" t="str">
        <f t="shared" si="22"/>
        <v> </v>
      </c>
      <c r="H2985" s="31" t="str">
        <f t="shared" si="23"/>
        <v> </v>
      </c>
    </row>
    <row r="2986" spans="7:8">
      <c r="G2986" s="31" t="str">
        <f t="shared" si="22"/>
        <v> </v>
      </c>
      <c r="H2986" s="31" t="str">
        <f t="shared" si="23"/>
        <v> </v>
      </c>
    </row>
    <row r="2987" spans="7:8">
      <c r="G2987" s="31" t="str">
        <f t="shared" si="22"/>
        <v> </v>
      </c>
      <c r="H2987" s="31" t="str">
        <f t="shared" si="23"/>
        <v> </v>
      </c>
    </row>
    <row r="2988" spans="7:8">
      <c r="G2988" s="31" t="str">
        <f t="shared" si="22"/>
        <v> </v>
      </c>
      <c r="H2988" s="31" t="str">
        <f t="shared" si="23"/>
        <v> </v>
      </c>
    </row>
    <row r="2989" spans="7:8">
      <c r="G2989" s="31" t="str">
        <f t="shared" si="22"/>
        <v> </v>
      </c>
      <c r="H2989" s="31" t="str">
        <f t="shared" si="23"/>
        <v> </v>
      </c>
    </row>
    <row r="2990" spans="7:8">
      <c r="G2990" s="31" t="str">
        <f t="shared" si="22"/>
        <v> </v>
      </c>
      <c r="H2990" s="31" t="str">
        <f t="shared" si="23"/>
        <v> </v>
      </c>
    </row>
    <row r="2991" spans="7:8">
      <c r="G2991" s="31" t="str">
        <f t="shared" si="22"/>
        <v> </v>
      </c>
      <c r="H2991" s="31" t="str">
        <f t="shared" si="23"/>
        <v> </v>
      </c>
    </row>
    <row r="2992" spans="7:8">
      <c r="G2992" s="31" t="str">
        <f t="shared" si="22"/>
        <v> </v>
      </c>
      <c r="H2992" s="31" t="str">
        <f t="shared" si="23"/>
        <v> </v>
      </c>
    </row>
    <row r="2993" spans="7:8">
      <c r="G2993" s="31" t="str">
        <f t="shared" si="22"/>
        <v> </v>
      </c>
      <c r="H2993" s="31" t="str">
        <f t="shared" si="23"/>
        <v> </v>
      </c>
    </row>
    <row r="2994" spans="7:8">
      <c r="G2994" s="31" t="str">
        <f t="shared" si="22"/>
        <v> </v>
      </c>
      <c r="H2994" s="31" t="str">
        <f t="shared" si="23"/>
        <v> </v>
      </c>
    </row>
    <row r="2995" spans="7:8">
      <c r="G2995" s="31" t="str">
        <f t="shared" si="22"/>
        <v> </v>
      </c>
      <c r="H2995" s="31" t="str">
        <f t="shared" si="23"/>
        <v> </v>
      </c>
    </row>
    <row r="2996" spans="7:8">
      <c r="G2996" s="31" t="str">
        <f t="shared" si="22"/>
        <v> </v>
      </c>
      <c r="H2996" s="31" t="str">
        <f t="shared" si="23"/>
        <v> </v>
      </c>
    </row>
    <row r="2997" spans="7:8">
      <c r="G2997" s="31" t="str">
        <f t="shared" si="22"/>
        <v> </v>
      </c>
      <c r="H2997" s="31" t="str">
        <f t="shared" si="23"/>
        <v> </v>
      </c>
    </row>
    <row r="2998" spans="7:8">
      <c r="G2998" s="31" t="str">
        <f t="shared" si="22"/>
        <v> </v>
      </c>
      <c r="H2998" s="31" t="str">
        <f t="shared" si="23"/>
        <v> </v>
      </c>
    </row>
    <row r="2999" spans="7:8">
      <c r="G2999" s="31" t="str">
        <f t="shared" si="22"/>
        <v> </v>
      </c>
      <c r="H2999" s="31" t="str">
        <f t="shared" si="23"/>
        <v> </v>
      </c>
    </row>
    <row r="3000" spans="7:8">
      <c r="G3000" s="31" t="str">
        <f t="shared" si="22"/>
        <v> </v>
      </c>
      <c r="H3000" s="31" t="str">
        <f t="shared" si="23"/>
        <v> </v>
      </c>
    </row>
    <row r="3001" spans="7:8">
      <c r="G3001" s="31" t="str">
        <f t="shared" si="22"/>
        <v> </v>
      </c>
      <c r="H3001" s="31" t="str">
        <f t="shared" si="23"/>
        <v> </v>
      </c>
    </row>
    <row r="3002" spans="7:8">
      <c r="G3002" s="31" t="str">
        <f t="shared" si="22"/>
        <v> </v>
      </c>
      <c r="H3002" s="31" t="str">
        <f t="shared" si="23"/>
        <v> </v>
      </c>
    </row>
    <row r="3003" spans="7:8">
      <c r="G3003" s="31" t="str">
        <f t="shared" si="22"/>
        <v> </v>
      </c>
      <c r="H3003" s="31" t="str">
        <f t="shared" si="23"/>
        <v> </v>
      </c>
    </row>
    <row r="3004" spans="7:8">
      <c r="G3004" s="31" t="str">
        <f t="shared" si="22"/>
        <v> </v>
      </c>
      <c r="H3004" s="31" t="str">
        <f t="shared" si="23"/>
        <v> </v>
      </c>
    </row>
    <row r="3005" spans="7:8">
      <c r="G3005" s="31" t="str">
        <f t="shared" si="22"/>
        <v> </v>
      </c>
      <c r="H3005" s="31" t="str">
        <f t="shared" si="23"/>
        <v> </v>
      </c>
    </row>
    <row r="3006" spans="7:8">
      <c r="G3006" s="31" t="str">
        <f t="shared" si="22"/>
        <v> </v>
      </c>
      <c r="H3006" s="31" t="str">
        <f t="shared" si="23"/>
        <v> </v>
      </c>
    </row>
    <row r="3007" spans="7:8">
      <c r="G3007" s="31" t="str">
        <f t="shared" si="22"/>
        <v> </v>
      </c>
      <c r="H3007" s="31" t="str">
        <f t="shared" si="23"/>
        <v> </v>
      </c>
    </row>
    <row r="3008" spans="7:8">
      <c r="G3008" s="31" t="str">
        <f t="shared" si="22"/>
        <v> </v>
      </c>
      <c r="H3008" s="31" t="str">
        <f t="shared" si="23"/>
        <v> </v>
      </c>
    </row>
    <row r="3009" spans="7:8">
      <c r="G3009" s="31" t="str">
        <f t="shared" si="22"/>
        <v> </v>
      </c>
      <c r="H3009" s="31" t="str">
        <f t="shared" si="23"/>
        <v> </v>
      </c>
    </row>
    <row r="3010" spans="7:8">
      <c r="G3010" s="31" t="str">
        <f t="shared" si="22"/>
        <v> </v>
      </c>
      <c r="H3010" s="31" t="str">
        <f t="shared" si="23"/>
        <v> </v>
      </c>
    </row>
    <row r="3011" spans="7:8">
      <c r="G3011" s="31" t="str">
        <f t="shared" si="22"/>
        <v> </v>
      </c>
      <c r="H3011" s="31" t="str">
        <f t="shared" si="23"/>
        <v> </v>
      </c>
    </row>
    <row r="3012" spans="7:8">
      <c r="G3012" s="31" t="str">
        <f t="shared" si="22"/>
        <v> </v>
      </c>
      <c r="H3012" s="31" t="str">
        <f t="shared" si="23"/>
        <v> </v>
      </c>
    </row>
    <row r="3013" spans="7:8">
      <c r="G3013" s="31" t="str">
        <f t="shared" si="22"/>
        <v> </v>
      </c>
      <c r="H3013" s="31" t="str">
        <f t="shared" si="23"/>
        <v> </v>
      </c>
    </row>
    <row r="3014" spans="7:8">
      <c r="G3014" s="31" t="str">
        <f t="shared" si="22"/>
        <v> </v>
      </c>
      <c r="H3014" s="31" t="str">
        <f t="shared" si="23"/>
        <v> </v>
      </c>
    </row>
    <row r="3015" spans="7:8">
      <c r="G3015" s="31" t="str">
        <f t="shared" si="22"/>
        <v> </v>
      </c>
      <c r="H3015" s="31" t="str">
        <f t="shared" si="23"/>
        <v> </v>
      </c>
    </row>
    <row r="3016" spans="7:8">
      <c r="G3016" s="31" t="str">
        <f t="shared" si="22"/>
        <v> </v>
      </c>
      <c r="H3016" s="31" t="str">
        <f t="shared" si="23"/>
        <v> </v>
      </c>
    </row>
    <row r="3017" spans="7:8">
      <c r="G3017" s="31" t="str">
        <f t="shared" si="22"/>
        <v> </v>
      </c>
      <c r="H3017" s="31" t="str">
        <f t="shared" si="23"/>
        <v> </v>
      </c>
    </row>
    <row r="3018" spans="7:8">
      <c r="G3018" s="31" t="str">
        <f t="shared" si="22"/>
        <v> </v>
      </c>
      <c r="H3018" s="31" t="str">
        <f t="shared" si="23"/>
        <v> </v>
      </c>
    </row>
    <row r="3019" spans="7:8">
      <c r="G3019" s="31" t="str">
        <f t="shared" si="22"/>
        <v> </v>
      </c>
      <c r="H3019" s="31" t="str">
        <f t="shared" si="23"/>
        <v> </v>
      </c>
    </row>
    <row r="3020" spans="7:8">
      <c r="G3020" s="31" t="str">
        <f t="shared" si="22"/>
        <v> </v>
      </c>
      <c r="H3020" s="31" t="str">
        <f t="shared" si="23"/>
        <v> </v>
      </c>
    </row>
    <row r="3021" spans="7:8">
      <c r="G3021" s="31" t="str">
        <f t="shared" si="22"/>
        <v> </v>
      </c>
      <c r="H3021" s="31" t="str">
        <f t="shared" si="23"/>
        <v> </v>
      </c>
    </row>
    <row r="3022" spans="7:8">
      <c r="G3022" s="31" t="str">
        <f t="shared" si="22"/>
        <v> </v>
      </c>
      <c r="H3022" s="31" t="str">
        <f t="shared" si="23"/>
        <v> </v>
      </c>
    </row>
    <row r="3023" spans="7:8">
      <c r="G3023" s="31" t="str">
        <f t="shared" si="22"/>
        <v> </v>
      </c>
      <c r="H3023" s="31" t="str">
        <f t="shared" si="23"/>
        <v> </v>
      </c>
    </row>
    <row r="3024" spans="7:8">
      <c r="G3024" s="31" t="str">
        <f t="shared" si="22"/>
        <v> </v>
      </c>
      <c r="H3024" s="31" t="str">
        <f t="shared" si="23"/>
        <v> </v>
      </c>
    </row>
    <row r="3025" spans="7:8">
      <c r="G3025" s="31" t="str">
        <f t="shared" si="22"/>
        <v> </v>
      </c>
      <c r="H3025" s="31" t="str">
        <f t="shared" si="23"/>
        <v> </v>
      </c>
    </row>
    <row r="3026" spans="7:8">
      <c r="G3026" s="31" t="str">
        <f t="shared" si="22"/>
        <v> </v>
      </c>
      <c r="H3026" s="31" t="str">
        <f t="shared" si="23"/>
        <v> </v>
      </c>
    </row>
    <row r="3027" spans="7:8">
      <c r="G3027" s="31" t="str">
        <f t="shared" si="22"/>
        <v> </v>
      </c>
      <c r="H3027" s="31" t="str">
        <f t="shared" si="23"/>
        <v> </v>
      </c>
    </row>
    <row r="3028" spans="7:8">
      <c r="G3028" s="31" t="str">
        <f t="shared" si="22"/>
        <v> </v>
      </c>
      <c r="H3028" s="31" t="str">
        <f t="shared" si="23"/>
        <v> </v>
      </c>
    </row>
    <row r="3029" spans="7:8">
      <c r="G3029" s="31" t="str">
        <f t="shared" si="22"/>
        <v> </v>
      </c>
      <c r="H3029" s="31" t="str">
        <f t="shared" si="23"/>
        <v> </v>
      </c>
    </row>
    <row r="3030" spans="7:8">
      <c r="G3030" s="31" t="str">
        <f t="shared" si="22"/>
        <v> </v>
      </c>
      <c r="H3030" s="31" t="str">
        <f t="shared" si="23"/>
        <v> </v>
      </c>
    </row>
    <row r="3031" spans="7:8">
      <c r="G3031" s="31" t="str">
        <f t="shared" si="22"/>
        <v> </v>
      </c>
      <c r="H3031" s="31" t="str">
        <f t="shared" si="23"/>
        <v> </v>
      </c>
    </row>
    <row r="3032" spans="7:8">
      <c r="G3032" s="31" t="str">
        <f t="shared" si="22"/>
        <v> </v>
      </c>
      <c r="H3032" s="31" t="str">
        <f t="shared" si="23"/>
        <v> </v>
      </c>
    </row>
    <row r="3033" spans="7:8">
      <c r="G3033" s="31" t="str">
        <f t="shared" si="22"/>
        <v> </v>
      </c>
      <c r="H3033" s="31" t="str">
        <f t="shared" si="23"/>
        <v> </v>
      </c>
    </row>
    <row r="3034" spans="7:8">
      <c r="G3034" s="31" t="str">
        <f t="shared" si="22"/>
        <v> </v>
      </c>
      <c r="H3034" s="31" t="str">
        <f t="shared" si="23"/>
        <v> </v>
      </c>
    </row>
    <row r="3035" spans="7:8">
      <c r="G3035" s="31" t="str">
        <f t="shared" si="22"/>
        <v> </v>
      </c>
      <c r="H3035" s="31" t="str">
        <f t="shared" si="23"/>
        <v> </v>
      </c>
    </row>
    <row r="3036" spans="7:8">
      <c r="G3036" s="31" t="str">
        <f t="shared" si="22"/>
        <v> </v>
      </c>
      <c r="H3036" s="31" t="str">
        <f t="shared" si="23"/>
        <v> </v>
      </c>
    </row>
    <row r="3037" spans="7:8">
      <c r="G3037" s="31" t="str">
        <f t="shared" si="22"/>
        <v> </v>
      </c>
      <c r="H3037" s="31" t="str">
        <f t="shared" si="23"/>
        <v> </v>
      </c>
    </row>
    <row r="3038" spans="7:8">
      <c r="G3038" s="31" t="str">
        <f t="shared" si="22"/>
        <v> </v>
      </c>
      <c r="H3038" s="31" t="str">
        <f t="shared" si="23"/>
        <v> </v>
      </c>
    </row>
    <row r="3039" spans="7:8">
      <c r="G3039" s="31" t="str">
        <f t="shared" si="22"/>
        <v> </v>
      </c>
      <c r="H3039" s="31" t="str">
        <f t="shared" si="23"/>
        <v> </v>
      </c>
    </row>
    <row r="3040" spans="7:8">
      <c r="G3040" s="31" t="str">
        <f t="shared" si="22"/>
        <v> </v>
      </c>
      <c r="H3040" s="31" t="str">
        <f t="shared" si="23"/>
        <v> </v>
      </c>
    </row>
    <row r="3041" spans="7:8">
      <c r="G3041" s="31" t="str">
        <f t="shared" si="22"/>
        <v> </v>
      </c>
      <c r="H3041" s="31" t="str">
        <f t="shared" si="23"/>
        <v> </v>
      </c>
    </row>
    <row r="3042" spans="7:8">
      <c r="G3042" s="31" t="str">
        <f t="shared" si="22"/>
        <v> </v>
      </c>
      <c r="H3042" s="31" t="str">
        <f t="shared" si="23"/>
        <v> </v>
      </c>
    </row>
    <row r="3043" spans="7:8">
      <c r="G3043" s="31" t="str">
        <f t="shared" si="22"/>
        <v> </v>
      </c>
      <c r="H3043" s="31" t="str">
        <f t="shared" si="23"/>
        <v> </v>
      </c>
    </row>
    <row r="3044" spans="7:8">
      <c r="G3044" s="31" t="str">
        <f t="shared" si="22"/>
        <v> </v>
      </c>
      <c r="H3044" s="31" t="str">
        <f t="shared" si="23"/>
        <v> </v>
      </c>
    </row>
    <row r="3045" spans="7:8">
      <c r="G3045" s="31" t="str">
        <f t="shared" si="22"/>
        <v> </v>
      </c>
      <c r="H3045" s="31" t="str">
        <f t="shared" si="23"/>
        <v> </v>
      </c>
    </row>
    <row r="3046" spans="7:8">
      <c r="G3046" s="31" t="str">
        <f t="shared" si="22"/>
        <v> </v>
      </c>
      <c r="H3046" s="31" t="str">
        <f t="shared" si="23"/>
        <v> </v>
      </c>
    </row>
    <row r="3047" spans="7:8">
      <c r="G3047" s="31" t="str">
        <f t="shared" si="22"/>
        <v> </v>
      </c>
      <c r="H3047" s="31" t="str">
        <f t="shared" si="23"/>
        <v> </v>
      </c>
    </row>
    <row r="3048" spans="7:8">
      <c r="G3048" s="31" t="str">
        <f t="shared" si="22"/>
        <v> </v>
      </c>
      <c r="H3048" s="31" t="str">
        <f t="shared" si="23"/>
        <v> </v>
      </c>
    </row>
    <row r="3049" spans="7:8">
      <c r="G3049" s="31" t="str">
        <f t="shared" si="22"/>
        <v> </v>
      </c>
      <c r="H3049" s="31" t="str">
        <f t="shared" si="23"/>
        <v> </v>
      </c>
    </row>
    <row r="3050" spans="7:8">
      <c r="G3050" s="31" t="str">
        <f t="shared" si="22"/>
        <v> </v>
      </c>
      <c r="H3050" s="31" t="str">
        <f t="shared" si="23"/>
        <v> </v>
      </c>
    </row>
    <row r="3051" spans="7:8">
      <c r="G3051" s="31" t="str">
        <f t="shared" si="22"/>
        <v> </v>
      </c>
      <c r="H3051" s="31" t="str">
        <f t="shared" si="23"/>
        <v> </v>
      </c>
    </row>
    <row r="3052" spans="7:8">
      <c r="G3052" s="31" t="str">
        <f t="shared" si="22"/>
        <v> </v>
      </c>
      <c r="H3052" s="31" t="str">
        <f t="shared" si="23"/>
        <v> </v>
      </c>
    </row>
    <row r="3053" spans="7:8">
      <c r="G3053" s="31" t="str">
        <f t="shared" si="22"/>
        <v> </v>
      </c>
      <c r="H3053" s="31" t="str">
        <f t="shared" si="23"/>
        <v> </v>
      </c>
    </row>
    <row r="3054" spans="7:8">
      <c r="G3054" s="31" t="str">
        <f t="shared" si="22"/>
        <v> </v>
      </c>
      <c r="H3054" s="31" t="str">
        <f t="shared" si="23"/>
        <v> </v>
      </c>
    </row>
    <row r="3055" spans="7:8">
      <c r="G3055" s="31" t="str">
        <f t="shared" si="22"/>
        <v> </v>
      </c>
      <c r="H3055" s="31" t="str">
        <f t="shared" si="23"/>
        <v> </v>
      </c>
    </row>
    <row r="3056" spans="7:8">
      <c r="G3056" s="31" t="str">
        <f t="shared" si="22"/>
        <v> </v>
      </c>
      <c r="H3056" s="31" t="str">
        <f t="shared" si="23"/>
        <v> </v>
      </c>
    </row>
    <row r="3057" spans="7:8">
      <c r="G3057" s="31" t="str">
        <f t="shared" si="22"/>
        <v> </v>
      </c>
      <c r="H3057" s="31" t="str">
        <f t="shared" si="23"/>
        <v> </v>
      </c>
    </row>
    <row r="3058" spans="7:8">
      <c r="G3058" s="31" t="str">
        <f t="shared" si="22"/>
        <v> </v>
      </c>
      <c r="H3058" s="31" t="str">
        <f t="shared" si="23"/>
        <v> </v>
      </c>
    </row>
    <row r="3059" spans="7:8">
      <c r="G3059" s="31" t="str">
        <f t="shared" si="22"/>
        <v> </v>
      </c>
      <c r="H3059" s="31" t="str">
        <f t="shared" si="23"/>
        <v> </v>
      </c>
    </row>
    <row r="3060" spans="7:8">
      <c r="G3060" s="31" t="str">
        <f t="shared" si="22"/>
        <v> </v>
      </c>
      <c r="H3060" s="31" t="str">
        <f t="shared" si="23"/>
        <v> </v>
      </c>
    </row>
    <row r="3061" spans="7:8">
      <c r="G3061" s="31" t="str">
        <f t="shared" si="22"/>
        <v> </v>
      </c>
      <c r="H3061" s="31" t="str">
        <f t="shared" si="23"/>
        <v> </v>
      </c>
    </row>
    <row r="3062" spans="7:8">
      <c r="G3062" s="31" t="str">
        <f t="shared" ref="G3062:G3316" si="24">IFERROR(IF($D3062&gt;0,IF($D3062=$G$1,$F3062," ")," ")," ")</f>
        <v> </v>
      </c>
      <c r="H3062" s="31" t="str">
        <f t="shared" ref="H3062:H3316" si="25">IFERROR(IF($D3062&gt;0,IF($D3062=$H$1,$F3062," ")," ")," ")</f>
        <v> </v>
      </c>
    </row>
    <row r="3063" spans="7:8">
      <c r="G3063" s="31" t="str">
        <f t="shared" si="24"/>
        <v> </v>
      </c>
      <c r="H3063" s="31" t="str">
        <f t="shared" si="25"/>
        <v> </v>
      </c>
    </row>
    <row r="3064" spans="7:8">
      <c r="G3064" s="31" t="str">
        <f t="shared" si="24"/>
        <v> </v>
      </c>
      <c r="H3064" s="31" t="str">
        <f t="shared" si="25"/>
        <v> </v>
      </c>
    </row>
    <row r="3065" spans="7:8">
      <c r="G3065" s="31" t="str">
        <f t="shared" si="24"/>
        <v> </v>
      </c>
      <c r="H3065" s="31" t="str">
        <f t="shared" si="25"/>
        <v> </v>
      </c>
    </row>
    <row r="3066" spans="7:8">
      <c r="G3066" s="31" t="str">
        <f t="shared" si="24"/>
        <v> </v>
      </c>
      <c r="H3066" s="31" t="str">
        <f t="shared" si="25"/>
        <v> </v>
      </c>
    </row>
    <row r="3067" spans="7:8">
      <c r="G3067" s="31" t="str">
        <f t="shared" si="24"/>
        <v> </v>
      </c>
      <c r="H3067" s="31" t="str">
        <f t="shared" si="25"/>
        <v> </v>
      </c>
    </row>
    <row r="3068" spans="7:8">
      <c r="G3068" s="31" t="str">
        <f t="shared" si="24"/>
        <v> </v>
      </c>
      <c r="H3068" s="31" t="str">
        <f t="shared" si="25"/>
        <v> </v>
      </c>
    </row>
    <row r="3069" spans="7:8">
      <c r="G3069" s="31" t="str">
        <f t="shared" si="24"/>
        <v> </v>
      </c>
      <c r="H3069" s="31" t="str">
        <f t="shared" si="25"/>
        <v> </v>
      </c>
    </row>
    <row r="3070" spans="7:8">
      <c r="G3070" s="31" t="str">
        <f t="shared" si="24"/>
        <v> </v>
      </c>
      <c r="H3070" s="31" t="str">
        <f t="shared" si="25"/>
        <v> </v>
      </c>
    </row>
    <row r="3071" spans="7:8">
      <c r="G3071" s="31" t="str">
        <f t="shared" si="24"/>
        <v> </v>
      </c>
      <c r="H3071" s="31" t="str">
        <f t="shared" si="25"/>
        <v> </v>
      </c>
    </row>
    <row r="3072" spans="7:8">
      <c r="G3072" s="31" t="str">
        <f t="shared" si="24"/>
        <v> </v>
      </c>
      <c r="H3072" s="31" t="str">
        <f t="shared" si="25"/>
        <v> </v>
      </c>
    </row>
    <row r="3073" spans="7:8">
      <c r="G3073" s="31" t="str">
        <f t="shared" si="24"/>
        <v> </v>
      </c>
      <c r="H3073" s="31" t="str">
        <f t="shared" si="25"/>
        <v> </v>
      </c>
    </row>
    <row r="3074" spans="7:8">
      <c r="G3074" s="31" t="str">
        <f t="shared" si="24"/>
        <v> </v>
      </c>
      <c r="H3074" s="31" t="str">
        <f t="shared" si="25"/>
        <v> </v>
      </c>
    </row>
    <row r="3075" spans="7:8">
      <c r="G3075" s="31" t="str">
        <f t="shared" si="24"/>
        <v> </v>
      </c>
      <c r="H3075" s="31" t="str">
        <f t="shared" si="25"/>
        <v> </v>
      </c>
    </row>
    <row r="3076" spans="7:8">
      <c r="G3076" s="31" t="str">
        <f t="shared" si="24"/>
        <v> </v>
      </c>
      <c r="H3076" s="31" t="str">
        <f t="shared" si="25"/>
        <v> </v>
      </c>
    </row>
    <row r="3077" spans="7:8">
      <c r="G3077" s="31" t="str">
        <f t="shared" si="24"/>
        <v> </v>
      </c>
      <c r="H3077" s="31" t="str">
        <f t="shared" si="25"/>
        <v> </v>
      </c>
    </row>
    <row r="3078" spans="7:8">
      <c r="G3078" s="31" t="str">
        <f t="shared" si="24"/>
        <v> </v>
      </c>
      <c r="H3078" s="31" t="str">
        <f t="shared" si="25"/>
        <v> </v>
      </c>
    </row>
    <row r="3079" spans="7:8">
      <c r="G3079" s="31" t="str">
        <f t="shared" si="24"/>
        <v> </v>
      </c>
      <c r="H3079" s="31" t="str">
        <f t="shared" si="25"/>
        <v> </v>
      </c>
    </row>
    <row r="3080" spans="7:8">
      <c r="G3080" s="31" t="str">
        <f t="shared" si="24"/>
        <v> </v>
      </c>
      <c r="H3080" s="31" t="str">
        <f t="shared" si="25"/>
        <v> </v>
      </c>
    </row>
    <row r="3081" spans="7:8">
      <c r="G3081" s="31" t="str">
        <f t="shared" si="24"/>
        <v> </v>
      </c>
      <c r="H3081" s="31" t="str">
        <f t="shared" si="25"/>
        <v> </v>
      </c>
    </row>
    <row r="3082" spans="7:8">
      <c r="G3082" s="31" t="str">
        <f t="shared" si="24"/>
        <v> </v>
      </c>
      <c r="H3082" s="31" t="str">
        <f t="shared" si="25"/>
        <v> </v>
      </c>
    </row>
    <row r="3083" spans="7:8">
      <c r="G3083" s="31" t="str">
        <f t="shared" si="24"/>
        <v> </v>
      </c>
      <c r="H3083" s="31" t="str">
        <f t="shared" si="25"/>
        <v> </v>
      </c>
    </row>
    <row r="3084" spans="7:8">
      <c r="G3084" s="31" t="str">
        <f t="shared" si="24"/>
        <v> </v>
      </c>
      <c r="H3084" s="31" t="str">
        <f t="shared" si="25"/>
        <v> </v>
      </c>
    </row>
    <row r="3085" spans="7:8">
      <c r="G3085" s="31" t="str">
        <f t="shared" si="24"/>
        <v> </v>
      </c>
      <c r="H3085" s="31" t="str">
        <f t="shared" si="25"/>
        <v> </v>
      </c>
    </row>
    <row r="3086" spans="7:8">
      <c r="G3086" s="31" t="str">
        <f t="shared" si="24"/>
        <v> </v>
      </c>
      <c r="H3086" s="31" t="str">
        <f t="shared" si="25"/>
        <v> </v>
      </c>
    </row>
    <row r="3087" spans="7:8">
      <c r="G3087" s="31" t="str">
        <f t="shared" si="24"/>
        <v> </v>
      </c>
      <c r="H3087" s="31" t="str">
        <f t="shared" si="25"/>
        <v> </v>
      </c>
    </row>
    <row r="3088" spans="7:8">
      <c r="G3088" s="31" t="str">
        <f t="shared" si="24"/>
        <v> </v>
      </c>
      <c r="H3088" s="31" t="str">
        <f t="shared" si="25"/>
        <v> </v>
      </c>
    </row>
    <row r="3089" spans="7:8">
      <c r="G3089" s="31" t="str">
        <f t="shared" si="24"/>
        <v> </v>
      </c>
      <c r="H3089" s="31" t="str">
        <f t="shared" si="25"/>
        <v> </v>
      </c>
    </row>
    <row r="3090" spans="7:8">
      <c r="G3090" s="31" t="str">
        <f t="shared" si="24"/>
        <v> </v>
      </c>
      <c r="H3090" s="31" t="str">
        <f t="shared" si="25"/>
        <v> </v>
      </c>
    </row>
    <row r="3091" spans="7:8">
      <c r="G3091" s="31" t="str">
        <f t="shared" si="24"/>
        <v> </v>
      </c>
      <c r="H3091" s="31" t="str">
        <f t="shared" si="25"/>
        <v> </v>
      </c>
    </row>
    <row r="3092" spans="7:8">
      <c r="G3092" s="31" t="str">
        <f t="shared" si="24"/>
        <v> </v>
      </c>
      <c r="H3092" s="31" t="str">
        <f t="shared" si="25"/>
        <v> </v>
      </c>
    </row>
    <row r="3093" spans="7:8">
      <c r="G3093" s="31" t="str">
        <f t="shared" si="24"/>
        <v> </v>
      </c>
      <c r="H3093" s="31" t="str">
        <f t="shared" si="25"/>
        <v> </v>
      </c>
    </row>
    <row r="3094" spans="7:8">
      <c r="G3094" s="31" t="str">
        <f t="shared" si="24"/>
        <v> </v>
      </c>
      <c r="H3094" s="31" t="str">
        <f t="shared" si="25"/>
        <v> </v>
      </c>
    </row>
    <row r="3095" spans="7:8">
      <c r="G3095" s="31" t="str">
        <f t="shared" si="24"/>
        <v> </v>
      </c>
      <c r="H3095" s="31" t="str">
        <f t="shared" si="25"/>
        <v> </v>
      </c>
    </row>
    <row r="3096" spans="7:8">
      <c r="G3096" s="31" t="str">
        <f t="shared" si="24"/>
        <v> </v>
      </c>
      <c r="H3096" s="31" t="str">
        <f t="shared" si="25"/>
        <v> </v>
      </c>
    </row>
    <row r="3097" spans="7:8">
      <c r="G3097" s="31" t="str">
        <f t="shared" si="24"/>
        <v> </v>
      </c>
      <c r="H3097" s="31" t="str">
        <f t="shared" si="25"/>
        <v> </v>
      </c>
    </row>
    <row r="3098" spans="7:8">
      <c r="G3098" s="31" t="str">
        <f t="shared" si="24"/>
        <v> </v>
      </c>
      <c r="H3098" s="31" t="str">
        <f t="shared" si="25"/>
        <v> </v>
      </c>
    </row>
    <row r="3099" spans="7:8">
      <c r="G3099" s="31" t="str">
        <f t="shared" si="24"/>
        <v> </v>
      </c>
      <c r="H3099" s="31" t="str">
        <f t="shared" si="25"/>
        <v> </v>
      </c>
    </row>
    <row r="3100" spans="7:8">
      <c r="G3100" s="31" t="str">
        <f t="shared" si="24"/>
        <v> </v>
      </c>
      <c r="H3100" s="31" t="str">
        <f t="shared" si="25"/>
        <v> </v>
      </c>
    </row>
    <row r="3101" spans="7:8">
      <c r="G3101" s="31" t="str">
        <f t="shared" si="24"/>
        <v> </v>
      </c>
      <c r="H3101" s="31" t="str">
        <f t="shared" si="25"/>
        <v> </v>
      </c>
    </row>
    <row r="3102" spans="7:8">
      <c r="G3102" s="31" t="str">
        <f t="shared" si="24"/>
        <v> </v>
      </c>
      <c r="H3102" s="31" t="str">
        <f t="shared" si="25"/>
        <v> </v>
      </c>
    </row>
    <row r="3103" spans="7:8">
      <c r="G3103" s="31" t="str">
        <f t="shared" si="24"/>
        <v> </v>
      </c>
      <c r="H3103" s="31" t="str">
        <f t="shared" si="25"/>
        <v> </v>
      </c>
    </row>
    <row r="3104" spans="7:8">
      <c r="G3104" s="31" t="str">
        <f t="shared" si="24"/>
        <v> </v>
      </c>
      <c r="H3104" s="31" t="str">
        <f t="shared" si="25"/>
        <v> </v>
      </c>
    </row>
    <row r="3105" spans="7:8">
      <c r="G3105" s="31" t="str">
        <f t="shared" si="24"/>
        <v> </v>
      </c>
      <c r="H3105" s="31" t="str">
        <f t="shared" si="25"/>
        <v> </v>
      </c>
    </row>
    <row r="3106" spans="7:8">
      <c r="G3106" s="31" t="str">
        <f t="shared" si="24"/>
        <v> </v>
      </c>
      <c r="H3106" s="31" t="str">
        <f t="shared" si="25"/>
        <v> </v>
      </c>
    </row>
    <row r="3107" spans="7:8">
      <c r="G3107" s="31" t="str">
        <f t="shared" si="24"/>
        <v> </v>
      </c>
      <c r="H3107" s="31" t="str">
        <f t="shared" si="25"/>
        <v> </v>
      </c>
    </row>
    <row r="3108" spans="7:8">
      <c r="G3108" s="31" t="str">
        <f t="shared" si="24"/>
        <v> </v>
      </c>
      <c r="H3108" s="31" t="str">
        <f t="shared" si="25"/>
        <v> </v>
      </c>
    </row>
    <row r="3109" spans="7:8">
      <c r="G3109" s="31" t="str">
        <f t="shared" si="24"/>
        <v> </v>
      </c>
      <c r="H3109" s="31" t="str">
        <f t="shared" si="25"/>
        <v> </v>
      </c>
    </row>
    <row r="3110" spans="7:8">
      <c r="G3110" s="31" t="str">
        <f t="shared" si="24"/>
        <v> </v>
      </c>
      <c r="H3110" s="31" t="str">
        <f t="shared" si="25"/>
        <v> </v>
      </c>
    </row>
    <row r="3111" spans="7:8">
      <c r="G3111" s="31" t="str">
        <f t="shared" si="24"/>
        <v> </v>
      </c>
      <c r="H3111" s="31" t="str">
        <f t="shared" si="25"/>
        <v> </v>
      </c>
    </row>
    <row r="3112" spans="7:8">
      <c r="G3112" s="31" t="str">
        <f t="shared" si="24"/>
        <v> </v>
      </c>
      <c r="H3112" s="31" t="str">
        <f t="shared" si="25"/>
        <v> </v>
      </c>
    </row>
    <row r="3113" spans="7:8">
      <c r="G3113" s="31" t="str">
        <f t="shared" si="24"/>
        <v> </v>
      </c>
      <c r="H3113" s="31" t="str">
        <f t="shared" si="25"/>
        <v> </v>
      </c>
    </row>
    <row r="3114" spans="7:8">
      <c r="G3114" s="31" t="str">
        <f t="shared" si="24"/>
        <v> </v>
      </c>
      <c r="H3114" s="31" t="str">
        <f t="shared" si="25"/>
        <v> </v>
      </c>
    </row>
    <row r="3115" spans="7:8">
      <c r="G3115" s="31" t="str">
        <f t="shared" si="24"/>
        <v> </v>
      </c>
      <c r="H3115" s="31" t="str">
        <f t="shared" si="25"/>
        <v> </v>
      </c>
    </row>
    <row r="3116" spans="7:8">
      <c r="G3116" s="31" t="str">
        <f t="shared" si="24"/>
        <v> </v>
      </c>
      <c r="H3116" s="31" t="str">
        <f t="shared" si="25"/>
        <v> </v>
      </c>
    </row>
    <row r="3117" spans="7:8">
      <c r="G3117" s="31" t="str">
        <f t="shared" si="24"/>
        <v> </v>
      </c>
      <c r="H3117" s="31" t="str">
        <f t="shared" si="25"/>
        <v> </v>
      </c>
    </row>
    <row r="3118" spans="7:8">
      <c r="G3118" s="31" t="str">
        <f t="shared" si="24"/>
        <v> </v>
      </c>
      <c r="H3118" s="31" t="str">
        <f t="shared" si="25"/>
        <v> </v>
      </c>
    </row>
    <row r="3119" spans="7:8">
      <c r="G3119" s="31" t="str">
        <f t="shared" si="24"/>
        <v> </v>
      </c>
      <c r="H3119" s="31" t="str">
        <f t="shared" si="25"/>
        <v> </v>
      </c>
    </row>
    <row r="3120" spans="7:8">
      <c r="G3120" s="31" t="str">
        <f t="shared" si="24"/>
        <v> </v>
      </c>
      <c r="H3120" s="31" t="str">
        <f t="shared" si="25"/>
        <v> </v>
      </c>
    </row>
    <row r="3121" spans="7:8">
      <c r="G3121" s="31" t="str">
        <f t="shared" si="24"/>
        <v> </v>
      </c>
      <c r="H3121" s="31" t="str">
        <f t="shared" si="25"/>
        <v> </v>
      </c>
    </row>
    <row r="3122" spans="7:8">
      <c r="G3122" s="31" t="str">
        <f t="shared" si="24"/>
        <v> </v>
      </c>
      <c r="H3122" s="31" t="str">
        <f t="shared" si="25"/>
        <v> </v>
      </c>
    </row>
    <row r="3123" spans="7:8">
      <c r="G3123" s="31" t="str">
        <f t="shared" si="24"/>
        <v> </v>
      </c>
      <c r="H3123" s="31" t="str">
        <f t="shared" si="25"/>
        <v> </v>
      </c>
    </row>
    <row r="3124" spans="7:8">
      <c r="G3124" s="31" t="str">
        <f t="shared" si="24"/>
        <v> </v>
      </c>
      <c r="H3124" s="31" t="str">
        <f t="shared" si="25"/>
        <v> </v>
      </c>
    </row>
    <row r="3125" spans="7:8">
      <c r="G3125" s="31" t="str">
        <f t="shared" si="24"/>
        <v> </v>
      </c>
      <c r="H3125" s="31" t="str">
        <f t="shared" si="25"/>
        <v> </v>
      </c>
    </row>
    <row r="3126" spans="7:8">
      <c r="G3126" s="31" t="str">
        <f t="shared" si="24"/>
        <v> </v>
      </c>
      <c r="H3126" s="31" t="str">
        <f t="shared" si="25"/>
        <v> </v>
      </c>
    </row>
    <row r="3127" spans="7:8">
      <c r="G3127" s="31" t="str">
        <f t="shared" si="24"/>
        <v> </v>
      </c>
      <c r="H3127" s="31" t="str">
        <f t="shared" si="25"/>
        <v> </v>
      </c>
    </row>
    <row r="3128" spans="7:8">
      <c r="G3128" s="31" t="str">
        <f t="shared" si="24"/>
        <v> </v>
      </c>
      <c r="H3128" s="31" t="str">
        <f t="shared" si="25"/>
        <v> </v>
      </c>
    </row>
    <row r="3129" spans="7:8">
      <c r="G3129" s="31" t="str">
        <f t="shared" si="24"/>
        <v> </v>
      </c>
      <c r="H3129" s="31" t="str">
        <f t="shared" si="25"/>
        <v> </v>
      </c>
    </row>
    <row r="3130" spans="7:8">
      <c r="G3130" s="31" t="str">
        <f t="shared" si="24"/>
        <v> </v>
      </c>
      <c r="H3130" s="31" t="str">
        <f t="shared" si="25"/>
        <v> </v>
      </c>
    </row>
    <row r="3131" spans="7:8">
      <c r="G3131" s="31" t="str">
        <f t="shared" si="24"/>
        <v> </v>
      </c>
      <c r="H3131" s="31" t="str">
        <f t="shared" si="25"/>
        <v> </v>
      </c>
    </row>
    <row r="3132" spans="7:8">
      <c r="G3132" s="31" t="str">
        <f t="shared" si="24"/>
        <v> </v>
      </c>
      <c r="H3132" s="31" t="str">
        <f t="shared" si="25"/>
        <v> </v>
      </c>
    </row>
    <row r="3133" spans="7:8">
      <c r="G3133" s="31" t="str">
        <f t="shared" si="24"/>
        <v> </v>
      </c>
      <c r="H3133" s="31" t="str">
        <f t="shared" si="25"/>
        <v> </v>
      </c>
    </row>
    <row r="3134" spans="7:8">
      <c r="G3134" s="31" t="str">
        <f t="shared" si="24"/>
        <v> </v>
      </c>
      <c r="H3134" s="31" t="str">
        <f t="shared" si="25"/>
        <v> </v>
      </c>
    </row>
    <row r="3135" spans="7:8">
      <c r="G3135" s="31" t="str">
        <f t="shared" si="24"/>
        <v> </v>
      </c>
      <c r="H3135" s="31" t="str">
        <f t="shared" si="25"/>
        <v> </v>
      </c>
    </row>
    <row r="3136" spans="7:8">
      <c r="G3136" s="31" t="str">
        <f t="shared" si="24"/>
        <v> </v>
      </c>
      <c r="H3136" s="31" t="str">
        <f t="shared" si="25"/>
        <v> </v>
      </c>
    </row>
    <row r="3137" spans="7:8">
      <c r="G3137" s="31" t="str">
        <f t="shared" si="24"/>
        <v> </v>
      </c>
      <c r="H3137" s="31" t="str">
        <f t="shared" si="25"/>
        <v> </v>
      </c>
    </row>
    <row r="3138" spans="7:8">
      <c r="G3138" s="31" t="str">
        <f t="shared" si="24"/>
        <v> </v>
      </c>
      <c r="H3138" s="31" t="str">
        <f t="shared" si="25"/>
        <v> </v>
      </c>
    </row>
    <row r="3139" spans="7:8">
      <c r="G3139" s="31" t="str">
        <f t="shared" si="24"/>
        <v> </v>
      </c>
      <c r="H3139" s="31" t="str">
        <f t="shared" si="25"/>
        <v> </v>
      </c>
    </row>
    <row r="3140" spans="7:8">
      <c r="G3140" s="31" t="str">
        <f t="shared" si="24"/>
        <v> </v>
      </c>
      <c r="H3140" s="31" t="str">
        <f t="shared" si="25"/>
        <v> </v>
      </c>
    </row>
    <row r="3141" spans="7:8">
      <c r="G3141" s="31" t="str">
        <f t="shared" si="24"/>
        <v> </v>
      </c>
      <c r="H3141" s="31" t="str">
        <f t="shared" si="25"/>
        <v> </v>
      </c>
    </row>
    <row r="3142" spans="7:8">
      <c r="G3142" s="31" t="str">
        <f t="shared" si="24"/>
        <v> </v>
      </c>
      <c r="H3142" s="31" t="str">
        <f t="shared" si="25"/>
        <v> </v>
      </c>
    </row>
    <row r="3143" spans="7:8">
      <c r="G3143" s="31" t="str">
        <f t="shared" si="24"/>
        <v> </v>
      </c>
      <c r="H3143" s="31" t="str">
        <f t="shared" si="25"/>
        <v> </v>
      </c>
    </row>
    <row r="3144" spans="7:8">
      <c r="G3144" s="31" t="str">
        <f t="shared" si="24"/>
        <v> </v>
      </c>
      <c r="H3144" s="31" t="str">
        <f t="shared" si="25"/>
        <v> </v>
      </c>
    </row>
    <row r="3145" spans="7:8">
      <c r="G3145" s="31" t="str">
        <f t="shared" si="24"/>
        <v> </v>
      </c>
      <c r="H3145" s="31" t="str">
        <f t="shared" si="25"/>
        <v> </v>
      </c>
    </row>
    <row r="3146" spans="7:8">
      <c r="G3146" s="31" t="str">
        <f t="shared" si="24"/>
        <v> </v>
      </c>
      <c r="H3146" s="31" t="str">
        <f t="shared" si="25"/>
        <v> </v>
      </c>
    </row>
    <row r="3147" spans="7:8">
      <c r="G3147" s="31" t="str">
        <f t="shared" si="24"/>
        <v> </v>
      </c>
      <c r="H3147" s="31" t="str">
        <f t="shared" si="25"/>
        <v> </v>
      </c>
    </row>
    <row r="3148" spans="7:8">
      <c r="G3148" s="31" t="str">
        <f t="shared" si="24"/>
        <v> </v>
      </c>
      <c r="H3148" s="31" t="str">
        <f t="shared" si="25"/>
        <v> </v>
      </c>
    </row>
    <row r="3149" spans="7:8">
      <c r="G3149" s="31" t="str">
        <f t="shared" si="24"/>
        <v> </v>
      </c>
      <c r="H3149" s="31" t="str">
        <f t="shared" si="25"/>
        <v> </v>
      </c>
    </row>
    <row r="3150" spans="7:8">
      <c r="G3150" s="31" t="str">
        <f t="shared" si="24"/>
        <v> </v>
      </c>
      <c r="H3150" s="31" t="str">
        <f t="shared" si="25"/>
        <v> </v>
      </c>
    </row>
    <row r="3151" spans="7:8">
      <c r="G3151" s="31" t="str">
        <f t="shared" si="24"/>
        <v> </v>
      </c>
      <c r="H3151" s="31" t="str">
        <f t="shared" si="25"/>
        <v> </v>
      </c>
    </row>
    <row r="3152" spans="7:8">
      <c r="G3152" s="31" t="str">
        <f t="shared" si="24"/>
        <v> </v>
      </c>
      <c r="H3152" s="31" t="str">
        <f t="shared" si="25"/>
        <v> </v>
      </c>
    </row>
    <row r="3153" spans="7:8">
      <c r="G3153" s="31" t="str">
        <f t="shared" si="24"/>
        <v> </v>
      </c>
      <c r="H3153" s="31" t="str">
        <f t="shared" si="25"/>
        <v> </v>
      </c>
    </row>
    <row r="3154" spans="7:8">
      <c r="G3154" s="31" t="str">
        <f t="shared" si="24"/>
        <v> </v>
      </c>
      <c r="H3154" s="31" t="str">
        <f t="shared" si="25"/>
        <v> </v>
      </c>
    </row>
    <row r="3155" spans="7:8">
      <c r="G3155" s="31" t="str">
        <f t="shared" si="24"/>
        <v> </v>
      </c>
      <c r="H3155" s="31" t="str">
        <f t="shared" si="25"/>
        <v> </v>
      </c>
    </row>
    <row r="3156" spans="7:8">
      <c r="G3156" s="31" t="str">
        <f t="shared" si="24"/>
        <v> </v>
      </c>
      <c r="H3156" s="31" t="str">
        <f t="shared" si="25"/>
        <v> </v>
      </c>
    </row>
    <row r="3157" spans="7:8">
      <c r="G3157" s="31" t="str">
        <f t="shared" si="24"/>
        <v> </v>
      </c>
      <c r="H3157" s="31" t="str">
        <f t="shared" si="25"/>
        <v> </v>
      </c>
    </row>
    <row r="3158" spans="7:8">
      <c r="G3158" s="31" t="str">
        <f t="shared" si="24"/>
        <v> </v>
      </c>
      <c r="H3158" s="31" t="str">
        <f t="shared" si="25"/>
        <v> </v>
      </c>
    </row>
    <row r="3159" spans="7:8">
      <c r="G3159" s="31" t="str">
        <f t="shared" si="24"/>
        <v> </v>
      </c>
      <c r="H3159" s="31" t="str">
        <f t="shared" si="25"/>
        <v> </v>
      </c>
    </row>
    <row r="3160" spans="7:8">
      <c r="G3160" s="31" t="str">
        <f t="shared" si="24"/>
        <v> </v>
      </c>
      <c r="H3160" s="31" t="str">
        <f t="shared" si="25"/>
        <v> </v>
      </c>
    </row>
    <row r="3161" spans="7:8">
      <c r="G3161" s="31" t="str">
        <f t="shared" si="24"/>
        <v> </v>
      </c>
      <c r="H3161" s="31" t="str">
        <f t="shared" si="25"/>
        <v> </v>
      </c>
    </row>
    <row r="3162" spans="7:8">
      <c r="G3162" s="31" t="str">
        <f t="shared" si="24"/>
        <v> </v>
      </c>
      <c r="H3162" s="31" t="str">
        <f t="shared" si="25"/>
        <v> </v>
      </c>
    </row>
    <row r="3163" spans="7:8">
      <c r="G3163" s="31" t="str">
        <f t="shared" si="24"/>
        <v> </v>
      </c>
      <c r="H3163" s="31" t="str">
        <f t="shared" si="25"/>
        <v> </v>
      </c>
    </row>
    <row r="3164" spans="7:8">
      <c r="G3164" s="31" t="str">
        <f t="shared" si="24"/>
        <v> </v>
      </c>
      <c r="H3164" s="31" t="str">
        <f t="shared" si="25"/>
        <v> </v>
      </c>
    </row>
    <row r="3165" spans="7:8">
      <c r="G3165" s="31" t="str">
        <f t="shared" si="24"/>
        <v> </v>
      </c>
      <c r="H3165" s="31" t="str">
        <f t="shared" si="25"/>
        <v> </v>
      </c>
    </row>
    <row r="3166" spans="7:8">
      <c r="G3166" s="31" t="str">
        <f t="shared" si="24"/>
        <v> </v>
      </c>
      <c r="H3166" s="31" t="str">
        <f t="shared" si="25"/>
        <v> </v>
      </c>
    </row>
    <row r="3167" spans="7:8">
      <c r="G3167" s="31" t="str">
        <f t="shared" si="24"/>
        <v> </v>
      </c>
      <c r="H3167" s="31" t="str">
        <f t="shared" si="25"/>
        <v> </v>
      </c>
    </row>
    <row r="3168" spans="7:8">
      <c r="G3168" s="31" t="str">
        <f t="shared" si="24"/>
        <v> </v>
      </c>
      <c r="H3168" s="31" t="str">
        <f t="shared" si="25"/>
        <v> </v>
      </c>
    </row>
    <row r="3169" spans="7:8">
      <c r="G3169" s="31" t="str">
        <f t="shared" si="24"/>
        <v> </v>
      </c>
      <c r="H3169" s="31" t="str">
        <f t="shared" si="25"/>
        <v> </v>
      </c>
    </row>
    <row r="3170" spans="7:8">
      <c r="G3170" s="31" t="str">
        <f t="shared" si="24"/>
        <v> </v>
      </c>
      <c r="H3170" s="31" t="str">
        <f t="shared" si="25"/>
        <v> </v>
      </c>
    </row>
    <row r="3171" spans="7:8">
      <c r="G3171" s="31" t="str">
        <f t="shared" si="24"/>
        <v> </v>
      </c>
      <c r="H3171" s="31" t="str">
        <f t="shared" si="25"/>
        <v> </v>
      </c>
    </row>
    <row r="3172" spans="7:8">
      <c r="G3172" s="31" t="str">
        <f t="shared" si="24"/>
        <v> </v>
      </c>
      <c r="H3172" s="31" t="str">
        <f t="shared" si="25"/>
        <v> </v>
      </c>
    </row>
    <row r="3173" spans="7:8">
      <c r="G3173" s="31" t="str">
        <f t="shared" si="24"/>
        <v> </v>
      </c>
      <c r="H3173" s="31" t="str">
        <f t="shared" si="25"/>
        <v> </v>
      </c>
    </row>
    <row r="3174" spans="7:8">
      <c r="G3174" s="31" t="str">
        <f t="shared" si="24"/>
        <v> </v>
      </c>
      <c r="H3174" s="31" t="str">
        <f t="shared" si="25"/>
        <v> </v>
      </c>
    </row>
    <row r="3175" spans="7:8">
      <c r="G3175" s="31" t="str">
        <f t="shared" si="24"/>
        <v> </v>
      </c>
      <c r="H3175" s="31" t="str">
        <f t="shared" si="25"/>
        <v> </v>
      </c>
    </row>
    <row r="3176" spans="7:8">
      <c r="G3176" s="31" t="str">
        <f t="shared" si="24"/>
        <v> </v>
      </c>
      <c r="H3176" s="31" t="str">
        <f t="shared" si="25"/>
        <v> </v>
      </c>
    </row>
    <row r="3177" spans="7:8">
      <c r="G3177" s="31" t="str">
        <f t="shared" si="24"/>
        <v> </v>
      </c>
      <c r="H3177" s="31" t="str">
        <f t="shared" si="25"/>
        <v> </v>
      </c>
    </row>
    <row r="3178" spans="7:8">
      <c r="G3178" s="31" t="str">
        <f t="shared" si="24"/>
        <v> </v>
      </c>
      <c r="H3178" s="31" t="str">
        <f t="shared" si="25"/>
        <v> </v>
      </c>
    </row>
    <row r="3179" spans="7:8">
      <c r="G3179" s="31" t="str">
        <f t="shared" si="24"/>
        <v> </v>
      </c>
      <c r="H3179" s="31" t="str">
        <f t="shared" si="25"/>
        <v> </v>
      </c>
    </row>
    <row r="3180" spans="7:8">
      <c r="G3180" s="31" t="str">
        <f t="shared" si="24"/>
        <v> </v>
      </c>
      <c r="H3180" s="31" t="str">
        <f t="shared" si="25"/>
        <v> </v>
      </c>
    </row>
    <row r="3181" spans="7:8">
      <c r="G3181" s="31" t="str">
        <f t="shared" si="24"/>
        <v> </v>
      </c>
      <c r="H3181" s="31" t="str">
        <f t="shared" si="25"/>
        <v> </v>
      </c>
    </row>
    <row r="3182" spans="7:8">
      <c r="G3182" s="31" t="str">
        <f t="shared" si="24"/>
        <v> </v>
      </c>
      <c r="H3182" s="31" t="str">
        <f t="shared" si="25"/>
        <v> </v>
      </c>
    </row>
    <row r="3183" spans="7:8">
      <c r="G3183" s="31" t="str">
        <f t="shared" si="24"/>
        <v> </v>
      </c>
      <c r="H3183" s="31" t="str">
        <f t="shared" si="25"/>
        <v> </v>
      </c>
    </row>
    <row r="3184" spans="7:8">
      <c r="G3184" s="31" t="str">
        <f t="shared" si="24"/>
        <v> </v>
      </c>
      <c r="H3184" s="31" t="str">
        <f t="shared" si="25"/>
        <v> </v>
      </c>
    </row>
    <row r="3185" spans="7:8">
      <c r="G3185" s="31" t="str">
        <f t="shared" si="24"/>
        <v> </v>
      </c>
      <c r="H3185" s="31" t="str">
        <f t="shared" si="25"/>
        <v> </v>
      </c>
    </row>
    <row r="3186" spans="7:8">
      <c r="G3186" s="31" t="str">
        <f t="shared" si="24"/>
        <v> </v>
      </c>
      <c r="H3186" s="31" t="str">
        <f t="shared" si="25"/>
        <v> </v>
      </c>
    </row>
    <row r="3187" spans="7:8">
      <c r="G3187" s="31" t="str">
        <f t="shared" si="24"/>
        <v> </v>
      </c>
      <c r="H3187" s="31" t="str">
        <f t="shared" si="25"/>
        <v> </v>
      </c>
    </row>
    <row r="3188" spans="7:8">
      <c r="G3188" s="31" t="str">
        <f t="shared" si="24"/>
        <v> </v>
      </c>
      <c r="H3188" s="31" t="str">
        <f t="shared" si="25"/>
        <v> </v>
      </c>
    </row>
    <row r="3189" spans="7:8">
      <c r="G3189" s="31" t="str">
        <f t="shared" si="24"/>
        <v> </v>
      </c>
      <c r="H3189" s="31" t="str">
        <f t="shared" si="25"/>
        <v> </v>
      </c>
    </row>
    <row r="3190" spans="7:8">
      <c r="G3190" s="31" t="str">
        <f t="shared" si="24"/>
        <v> </v>
      </c>
      <c r="H3190" s="31" t="str">
        <f t="shared" si="25"/>
        <v> </v>
      </c>
    </row>
    <row r="3191" spans="7:8">
      <c r="G3191" s="31" t="str">
        <f t="shared" si="24"/>
        <v> </v>
      </c>
      <c r="H3191" s="31" t="str">
        <f t="shared" si="25"/>
        <v> </v>
      </c>
    </row>
    <row r="3192" spans="7:8">
      <c r="G3192" s="31" t="str">
        <f t="shared" si="24"/>
        <v> </v>
      </c>
      <c r="H3192" s="31" t="str">
        <f t="shared" si="25"/>
        <v> </v>
      </c>
    </row>
    <row r="3193" spans="7:8">
      <c r="G3193" s="31" t="str">
        <f t="shared" si="24"/>
        <v> </v>
      </c>
      <c r="H3193" s="31" t="str">
        <f t="shared" si="25"/>
        <v> </v>
      </c>
    </row>
    <row r="3194" spans="7:8">
      <c r="G3194" s="31" t="str">
        <f t="shared" si="24"/>
        <v> </v>
      </c>
      <c r="H3194" s="31" t="str">
        <f t="shared" si="25"/>
        <v> </v>
      </c>
    </row>
    <row r="3195" spans="7:8">
      <c r="G3195" s="31" t="str">
        <f t="shared" si="24"/>
        <v> </v>
      </c>
      <c r="H3195" s="31" t="str">
        <f t="shared" si="25"/>
        <v> </v>
      </c>
    </row>
    <row r="3196" spans="7:8">
      <c r="G3196" s="31" t="str">
        <f t="shared" si="24"/>
        <v> </v>
      </c>
      <c r="H3196" s="31" t="str">
        <f t="shared" si="25"/>
        <v> </v>
      </c>
    </row>
    <row r="3197" spans="7:8">
      <c r="G3197" s="31" t="str">
        <f t="shared" si="24"/>
        <v> </v>
      </c>
      <c r="H3197" s="31" t="str">
        <f t="shared" si="25"/>
        <v> </v>
      </c>
    </row>
    <row r="3198" spans="7:8">
      <c r="G3198" s="31" t="str">
        <f t="shared" si="24"/>
        <v> </v>
      </c>
      <c r="H3198" s="31" t="str">
        <f t="shared" si="25"/>
        <v> </v>
      </c>
    </row>
    <row r="3199" spans="7:8">
      <c r="G3199" s="31" t="str">
        <f t="shared" si="24"/>
        <v> </v>
      </c>
      <c r="H3199" s="31" t="str">
        <f t="shared" si="25"/>
        <v> </v>
      </c>
    </row>
    <row r="3200" spans="7:8">
      <c r="G3200" s="31" t="str">
        <f t="shared" si="24"/>
        <v> </v>
      </c>
      <c r="H3200" s="31" t="str">
        <f t="shared" si="25"/>
        <v> </v>
      </c>
    </row>
    <row r="3201" spans="7:8">
      <c r="G3201" s="31" t="str">
        <f t="shared" si="24"/>
        <v> </v>
      </c>
      <c r="H3201" s="31" t="str">
        <f t="shared" si="25"/>
        <v> </v>
      </c>
    </row>
    <row r="3202" spans="7:8">
      <c r="G3202" s="31" t="str">
        <f t="shared" si="24"/>
        <v> </v>
      </c>
      <c r="H3202" s="31" t="str">
        <f t="shared" si="25"/>
        <v> </v>
      </c>
    </row>
    <row r="3203" spans="7:8">
      <c r="G3203" s="31" t="str">
        <f t="shared" si="24"/>
        <v> </v>
      </c>
      <c r="H3203" s="31" t="str">
        <f t="shared" si="25"/>
        <v> </v>
      </c>
    </row>
    <row r="3204" spans="7:8">
      <c r="G3204" s="31" t="str">
        <f t="shared" si="24"/>
        <v> </v>
      </c>
      <c r="H3204" s="31" t="str">
        <f t="shared" si="25"/>
        <v> </v>
      </c>
    </row>
    <row r="3205" spans="7:8">
      <c r="G3205" s="31" t="str">
        <f t="shared" si="24"/>
        <v> </v>
      </c>
      <c r="H3205" s="31" t="str">
        <f t="shared" si="25"/>
        <v> </v>
      </c>
    </row>
    <row r="3206" spans="7:8">
      <c r="G3206" s="31" t="str">
        <f t="shared" si="24"/>
        <v> </v>
      </c>
      <c r="H3206" s="31" t="str">
        <f t="shared" si="25"/>
        <v> </v>
      </c>
    </row>
    <row r="3207" spans="7:8">
      <c r="G3207" s="31" t="str">
        <f t="shared" si="24"/>
        <v> </v>
      </c>
      <c r="H3207" s="31" t="str">
        <f t="shared" si="25"/>
        <v> </v>
      </c>
    </row>
    <row r="3208" spans="7:8">
      <c r="G3208" s="31" t="str">
        <f t="shared" si="24"/>
        <v> </v>
      </c>
      <c r="H3208" s="31" t="str">
        <f t="shared" si="25"/>
        <v> </v>
      </c>
    </row>
    <row r="3209" spans="7:8">
      <c r="G3209" s="31" t="str">
        <f t="shared" si="24"/>
        <v> </v>
      </c>
      <c r="H3209" s="31" t="str">
        <f t="shared" si="25"/>
        <v> </v>
      </c>
    </row>
    <row r="3210" spans="7:8">
      <c r="G3210" s="31" t="str">
        <f t="shared" si="24"/>
        <v> </v>
      </c>
      <c r="H3210" s="31" t="str">
        <f t="shared" si="25"/>
        <v> </v>
      </c>
    </row>
    <row r="3211" spans="7:8">
      <c r="G3211" s="31" t="str">
        <f t="shared" si="24"/>
        <v> </v>
      </c>
      <c r="H3211" s="31" t="str">
        <f t="shared" si="25"/>
        <v> </v>
      </c>
    </row>
    <row r="3212" spans="7:8">
      <c r="G3212" s="31" t="str">
        <f t="shared" si="24"/>
        <v> </v>
      </c>
      <c r="H3212" s="31" t="str">
        <f t="shared" si="25"/>
        <v> </v>
      </c>
    </row>
    <row r="3213" spans="7:8">
      <c r="G3213" s="31" t="str">
        <f t="shared" si="24"/>
        <v> </v>
      </c>
      <c r="H3213" s="31" t="str">
        <f t="shared" si="25"/>
        <v> </v>
      </c>
    </row>
    <row r="3214" spans="7:8">
      <c r="G3214" s="31" t="str">
        <f t="shared" si="24"/>
        <v> </v>
      </c>
      <c r="H3214" s="31" t="str">
        <f t="shared" si="25"/>
        <v> </v>
      </c>
    </row>
    <row r="3215" spans="7:8">
      <c r="G3215" s="31" t="str">
        <f t="shared" si="24"/>
        <v> </v>
      </c>
      <c r="H3215" s="31" t="str">
        <f t="shared" si="25"/>
        <v> </v>
      </c>
    </row>
    <row r="3216" spans="7:8">
      <c r="G3216" s="31" t="str">
        <f t="shared" si="24"/>
        <v> </v>
      </c>
      <c r="H3216" s="31" t="str">
        <f t="shared" si="25"/>
        <v> </v>
      </c>
    </row>
    <row r="3217" spans="7:8">
      <c r="G3217" s="31" t="str">
        <f t="shared" si="24"/>
        <v> </v>
      </c>
      <c r="H3217" s="31" t="str">
        <f t="shared" si="25"/>
        <v> </v>
      </c>
    </row>
    <row r="3218" spans="7:8">
      <c r="G3218" s="31" t="str">
        <f t="shared" si="24"/>
        <v> </v>
      </c>
      <c r="H3218" s="31" t="str">
        <f t="shared" si="25"/>
        <v> </v>
      </c>
    </row>
    <row r="3219" spans="7:8">
      <c r="G3219" s="31" t="str">
        <f t="shared" si="24"/>
        <v> </v>
      </c>
      <c r="H3219" s="31" t="str">
        <f t="shared" si="25"/>
        <v> </v>
      </c>
    </row>
    <row r="3220" spans="7:8">
      <c r="G3220" s="31" t="str">
        <f t="shared" si="24"/>
        <v> </v>
      </c>
      <c r="H3220" s="31" t="str">
        <f t="shared" si="25"/>
        <v> </v>
      </c>
    </row>
    <row r="3221" spans="7:8">
      <c r="G3221" s="31" t="str">
        <f t="shared" si="24"/>
        <v> </v>
      </c>
      <c r="H3221" s="31" t="str">
        <f t="shared" si="25"/>
        <v> </v>
      </c>
    </row>
    <row r="3222" spans="7:8">
      <c r="G3222" s="31" t="str">
        <f t="shared" si="24"/>
        <v> </v>
      </c>
      <c r="H3222" s="31" t="str">
        <f t="shared" si="25"/>
        <v> </v>
      </c>
    </row>
    <row r="3223" spans="7:8">
      <c r="G3223" s="31" t="str">
        <f t="shared" si="24"/>
        <v> </v>
      </c>
      <c r="H3223" s="31" t="str">
        <f t="shared" si="25"/>
        <v> </v>
      </c>
    </row>
    <row r="3224" spans="7:8">
      <c r="G3224" s="31" t="str">
        <f t="shared" si="24"/>
        <v> </v>
      </c>
      <c r="H3224" s="31" t="str">
        <f t="shared" si="25"/>
        <v> </v>
      </c>
    </row>
    <row r="3225" spans="7:8">
      <c r="G3225" s="31" t="str">
        <f t="shared" si="24"/>
        <v> </v>
      </c>
      <c r="H3225" s="31" t="str">
        <f t="shared" si="25"/>
        <v> </v>
      </c>
    </row>
    <row r="3226" spans="7:8">
      <c r="G3226" s="31" t="str">
        <f t="shared" si="24"/>
        <v> </v>
      </c>
      <c r="H3226" s="31" t="str">
        <f t="shared" si="25"/>
        <v> </v>
      </c>
    </row>
    <row r="3227" spans="7:8">
      <c r="G3227" s="31" t="str">
        <f t="shared" si="24"/>
        <v> </v>
      </c>
      <c r="H3227" s="31" t="str">
        <f t="shared" si="25"/>
        <v> </v>
      </c>
    </row>
    <row r="3228" spans="7:8">
      <c r="G3228" s="31" t="str">
        <f t="shared" si="24"/>
        <v> </v>
      </c>
      <c r="H3228" s="31" t="str">
        <f t="shared" si="25"/>
        <v> </v>
      </c>
    </row>
    <row r="3229" spans="7:8">
      <c r="G3229" s="31" t="str">
        <f t="shared" si="24"/>
        <v> </v>
      </c>
      <c r="H3229" s="31" t="str">
        <f t="shared" si="25"/>
        <v> </v>
      </c>
    </row>
    <row r="3230" spans="7:8">
      <c r="G3230" s="31" t="str">
        <f t="shared" si="24"/>
        <v> </v>
      </c>
      <c r="H3230" s="31" t="str">
        <f t="shared" si="25"/>
        <v> </v>
      </c>
    </row>
    <row r="3231" spans="7:8">
      <c r="G3231" s="31" t="str">
        <f t="shared" si="24"/>
        <v> </v>
      </c>
      <c r="H3231" s="31" t="str">
        <f t="shared" si="25"/>
        <v> </v>
      </c>
    </row>
    <row r="3232" spans="7:8">
      <c r="G3232" s="31" t="str">
        <f t="shared" si="24"/>
        <v> </v>
      </c>
      <c r="H3232" s="31" t="str">
        <f t="shared" si="25"/>
        <v> </v>
      </c>
    </row>
    <row r="3233" spans="7:8">
      <c r="G3233" s="31" t="str">
        <f t="shared" si="24"/>
        <v> </v>
      </c>
      <c r="H3233" s="31" t="str">
        <f t="shared" si="25"/>
        <v> </v>
      </c>
    </row>
    <row r="3234" spans="7:8">
      <c r="G3234" s="31" t="str">
        <f t="shared" si="24"/>
        <v> </v>
      </c>
      <c r="H3234" s="31" t="str">
        <f t="shared" si="25"/>
        <v> </v>
      </c>
    </row>
    <row r="3235" spans="7:8">
      <c r="G3235" s="31" t="str">
        <f t="shared" si="24"/>
        <v> </v>
      </c>
      <c r="H3235" s="31" t="str">
        <f t="shared" si="25"/>
        <v> </v>
      </c>
    </row>
    <row r="3236" spans="7:8">
      <c r="G3236" s="31" t="str">
        <f t="shared" si="24"/>
        <v> </v>
      </c>
      <c r="H3236" s="31" t="str">
        <f t="shared" si="25"/>
        <v> </v>
      </c>
    </row>
    <row r="3237" spans="7:8">
      <c r="G3237" s="31" t="str">
        <f t="shared" si="24"/>
        <v> </v>
      </c>
      <c r="H3237" s="31" t="str">
        <f t="shared" si="25"/>
        <v> </v>
      </c>
    </row>
    <row r="3238" spans="7:8">
      <c r="G3238" s="31" t="str">
        <f t="shared" si="24"/>
        <v> </v>
      </c>
      <c r="H3238" s="31" t="str">
        <f t="shared" si="25"/>
        <v> </v>
      </c>
    </row>
    <row r="3239" spans="7:8">
      <c r="G3239" s="31" t="str">
        <f t="shared" si="24"/>
        <v> </v>
      </c>
      <c r="H3239" s="31" t="str">
        <f t="shared" si="25"/>
        <v> </v>
      </c>
    </row>
    <row r="3240" spans="7:8">
      <c r="G3240" s="31" t="str">
        <f t="shared" si="24"/>
        <v> </v>
      </c>
      <c r="H3240" s="31" t="str">
        <f t="shared" si="25"/>
        <v> </v>
      </c>
    </row>
    <row r="3241" spans="7:8">
      <c r="G3241" s="31" t="str">
        <f t="shared" si="24"/>
        <v> </v>
      </c>
      <c r="H3241" s="31" t="str">
        <f t="shared" si="25"/>
        <v> </v>
      </c>
    </row>
    <row r="3242" spans="7:8">
      <c r="G3242" s="31" t="str">
        <f t="shared" si="24"/>
        <v> </v>
      </c>
      <c r="H3242" s="31" t="str">
        <f t="shared" si="25"/>
        <v> </v>
      </c>
    </row>
    <row r="3243" spans="7:8">
      <c r="G3243" s="31" t="str">
        <f t="shared" si="24"/>
        <v> </v>
      </c>
      <c r="H3243" s="31" t="str">
        <f t="shared" si="25"/>
        <v> </v>
      </c>
    </row>
    <row r="3244" spans="7:8">
      <c r="G3244" s="31" t="str">
        <f t="shared" si="24"/>
        <v> </v>
      </c>
      <c r="H3244" s="31" t="str">
        <f t="shared" si="25"/>
        <v> </v>
      </c>
    </row>
    <row r="3245" spans="7:8">
      <c r="G3245" s="31" t="str">
        <f t="shared" si="24"/>
        <v> </v>
      </c>
      <c r="H3245" s="31" t="str">
        <f t="shared" si="25"/>
        <v> </v>
      </c>
    </row>
    <row r="3246" spans="7:8">
      <c r="G3246" s="31" t="str">
        <f t="shared" si="24"/>
        <v> </v>
      </c>
      <c r="H3246" s="31" t="str">
        <f t="shared" si="25"/>
        <v> </v>
      </c>
    </row>
    <row r="3247" spans="7:8">
      <c r="G3247" s="31" t="str">
        <f t="shared" si="24"/>
        <v> </v>
      </c>
      <c r="H3247" s="31" t="str">
        <f t="shared" si="25"/>
        <v> </v>
      </c>
    </row>
    <row r="3248" spans="7:8">
      <c r="G3248" s="31" t="str">
        <f t="shared" si="24"/>
        <v> </v>
      </c>
      <c r="H3248" s="31" t="str">
        <f t="shared" si="25"/>
        <v> </v>
      </c>
    </row>
    <row r="3249" spans="7:8">
      <c r="G3249" s="31" t="str">
        <f t="shared" si="24"/>
        <v> </v>
      </c>
      <c r="H3249" s="31" t="str">
        <f t="shared" si="25"/>
        <v> </v>
      </c>
    </row>
    <row r="3250" spans="7:8">
      <c r="G3250" s="31" t="str">
        <f t="shared" si="24"/>
        <v> </v>
      </c>
      <c r="H3250" s="31" t="str">
        <f t="shared" si="25"/>
        <v> </v>
      </c>
    </row>
    <row r="3251" spans="7:8">
      <c r="G3251" s="31" t="str">
        <f t="shared" si="24"/>
        <v> </v>
      </c>
      <c r="H3251" s="31" t="str">
        <f t="shared" si="25"/>
        <v> </v>
      </c>
    </row>
    <row r="3252" spans="7:8">
      <c r="G3252" s="31" t="str">
        <f t="shared" si="24"/>
        <v> </v>
      </c>
      <c r="H3252" s="31" t="str">
        <f t="shared" si="25"/>
        <v> </v>
      </c>
    </row>
    <row r="3253" spans="7:8">
      <c r="G3253" s="31" t="str">
        <f t="shared" si="24"/>
        <v> </v>
      </c>
      <c r="H3253" s="31" t="str">
        <f t="shared" si="25"/>
        <v> </v>
      </c>
    </row>
    <row r="3254" spans="7:8">
      <c r="G3254" s="31" t="str">
        <f t="shared" si="24"/>
        <v> </v>
      </c>
      <c r="H3254" s="31" t="str">
        <f t="shared" si="25"/>
        <v> </v>
      </c>
    </row>
    <row r="3255" spans="7:8">
      <c r="G3255" s="31" t="str">
        <f t="shared" si="24"/>
        <v> </v>
      </c>
      <c r="H3255" s="31" t="str">
        <f t="shared" si="25"/>
        <v> </v>
      </c>
    </row>
    <row r="3256" spans="7:8">
      <c r="G3256" s="31" t="str">
        <f t="shared" si="24"/>
        <v> </v>
      </c>
      <c r="H3256" s="31" t="str">
        <f t="shared" si="25"/>
        <v> </v>
      </c>
    </row>
    <row r="3257" spans="7:8">
      <c r="G3257" s="31" t="str">
        <f t="shared" si="24"/>
        <v> </v>
      </c>
      <c r="H3257" s="31" t="str">
        <f t="shared" si="25"/>
        <v> </v>
      </c>
    </row>
    <row r="3258" spans="7:8">
      <c r="G3258" s="31" t="str">
        <f t="shared" si="24"/>
        <v> </v>
      </c>
      <c r="H3258" s="31" t="str">
        <f t="shared" si="25"/>
        <v> </v>
      </c>
    </row>
    <row r="3259" spans="7:8">
      <c r="G3259" s="31" t="str">
        <f t="shared" si="24"/>
        <v> </v>
      </c>
      <c r="H3259" s="31" t="str">
        <f t="shared" si="25"/>
        <v> </v>
      </c>
    </row>
    <row r="3260" spans="7:8">
      <c r="G3260" s="31" t="str">
        <f t="shared" si="24"/>
        <v> </v>
      </c>
      <c r="H3260" s="31" t="str">
        <f t="shared" si="25"/>
        <v> </v>
      </c>
    </row>
    <row r="3261" spans="7:8">
      <c r="G3261" s="31" t="str">
        <f t="shared" si="24"/>
        <v> </v>
      </c>
      <c r="H3261" s="31" t="str">
        <f t="shared" si="25"/>
        <v> </v>
      </c>
    </row>
    <row r="3262" spans="7:8">
      <c r="G3262" s="31" t="str">
        <f t="shared" si="24"/>
        <v> </v>
      </c>
      <c r="H3262" s="31" t="str">
        <f t="shared" si="25"/>
        <v> </v>
      </c>
    </row>
    <row r="3263" spans="7:8">
      <c r="G3263" s="31" t="str">
        <f t="shared" si="24"/>
        <v> </v>
      </c>
      <c r="H3263" s="31" t="str">
        <f t="shared" si="25"/>
        <v> </v>
      </c>
    </row>
    <row r="3264" spans="7:8">
      <c r="G3264" s="31" t="str">
        <f t="shared" si="24"/>
        <v> </v>
      </c>
      <c r="H3264" s="31" t="str">
        <f t="shared" si="25"/>
        <v> </v>
      </c>
    </row>
    <row r="3265" spans="7:8">
      <c r="G3265" s="31" t="str">
        <f t="shared" si="24"/>
        <v> </v>
      </c>
      <c r="H3265" s="31" t="str">
        <f t="shared" si="25"/>
        <v> </v>
      </c>
    </row>
    <row r="3266" spans="7:8">
      <c r="G3266" s="31" t="str">
        <f t="shared" si="24"/>
        <v> </v>
      </c>
      <c r="H3266" s="31" t="str">
        <f t="shared" si="25"/>
        <v> </v>
      </c>
    </row>
    <row r="3267" spans="7:8">
      <c r="G3267" s="31" t="str">
        <f t="shared" si="24"/>
        <v> </v>
      </c>
      <c r="H3267" s="31" t="str">
        <f t="shared" si="25"/>
        <v> </v>
      </c>
    </row>
    <row r="3268" spans="7:8">
      <c r="G3268" s="31" t="str">
        <f t="shared" si="24"/>
        <v> </v>
      </c>
      <c r="H3268" s="31" t="str">
        <f t="shared" si="25"/>
        <v> </v>
      </c>
    </row>
    <row r="3269" spans="7:8">
      <c r="G3269" s="31" t="str">
        <f t="shared" si="24"/>
        <v> </v>
      </c>
      <c r="H3269" s="31" t="str">
        <f t="shared" si="25"/>
        <v> </v>
      </c>
    </row>
    <row r="3270" spans="7:8">
      <c r="G3270" s="31" t="str">
        <f t="shared" si="24"/>
        <v> </v>
      </c>
      <c r="H3270" s="31" t="str">
        <f t="shared" si="25"/>
        <v> </v>
      </c>
    </row>
    <row r="3271" spans="7:8">
      <c r="G3271" s="31" t="str">
        <f t="shared" si="24"/>
        <v> </v>
      </c>
      <c r="H3271" s="31" t="str">
        <f t="shared" si="25"/>
        <v> </v>
      </c>
    </row>
    <row r="3272" spans="7:8">
      <c r="G3272" s="31" t="str">
        <f t="shared" si="24"/>
        <v> </v>
      </c>
      <c r="H3272" s="31" t="str">
        <f t="shared" si="25"/>
        <v> </v>
      </c>
    </row>
    <row r="3273" spans="7:8">
      <c r="G3273" s="31" t="str">
        <f t="shared" si="24"/>
        <v> </v>
      </c>
      <c r="H3273" s="31" t="str">
        <f t="shared" si="25"/>
        <v> </v>
      </c>
    </row>
    <row r="3274" spans="7:8">
      <c r="G3274" s="31" t="str">
        <f t="shared" si="24"/>
        <v> </v>
      </c>
      <c r="H3274" s="31" t="str">
        <f t="shared" si="25"/>
        <v> </v>
      </c>
    </row>
    <row r="3275" spans="7:8">
      <c r="G3275" s="31" t="str">
        <f t="shared" si="24"/>
        <v> </v>
      </c>
      <c r="H3275" s="31" t="str">
        <f t="shared" si="25"/>
        <v> </v>
      </c>
    </row>
    <row r="3276" spans="7:8">
      <c r="G3276" s="31" t="str">
        <f t="shared" si="24"/>
        <v> </v>
      </c>
      <c r="H3276" s="31" t="str">
        <f t="shared" si="25"/>
        <v> </v>
      </c>
    </row>
    <row r="3277" spans="7:8">
      <c r="G3277" s="31" t="str">
        <f t="shared" si="24"/>
        <v> </v>
      </c>
      <c r="H3277" s="31" t="str">
        <f t="shared" si="25"/>
        <v> </v>
      </c>
    </row>
    <row r="3278" spans="7:8">
      <c r="G3278" s="31" t="str">
        <f t="shared" si="24"/>
        <v> </v>
      </c>
      <c r="H3278" s="31" t="str">
        <f t="shared" si="25"/>
        <v> </v>
      </c>
    </row>
    <row r="3279" spans="7:8">
      <c r="G3279" s="31" t="str">
        <f t="shared" si="24"/>
        <v> </v>
      </c>
      <c r="H3279" s="31" t="str">
        <f t="shared" si="25"/>
        <v> </v>
      </c>
    </row>
    <row r="3280" spans="7:8">
      <c r="G3280" s="31" t="str">
        <f t="shared" si="24"/>
        <v> </v>
      </c>
      <c r="H3280" s="31" t="str">
        <f t="shared" si="25"/>
        <v> </v>
      </c>
    </row>
    <row r="3281" spans="7:8">
      <c r="G3281" s="31" t="str">
        <f t="shared" si="24"/>
        <v> </v>
      </c>
      <c r="H3281" s="31" t="str">
        <f t="shared" si="25"/>
        <v> </v>
      </c>
    </row>
    <row r="3282" spans="7:8">
      <c r="G3282" s="31" t="str">
        <f t="shared" si="24"/>
        <v> </v>
      </c>
      <c r="H3282" s="31" t="str">
        <f t="shared" si="25"/>
        <v> </v>
      </c>
    </row>
    <row r="3283" spans="7:8">
      <c r="G3283" s="31" t="str">
        <f t="shared" si="24"/>
        <v> </v>
      </c>
      <c r="H3283" s="31" t="str">
        <f t="shared" si="25"/>
        <v> </v>
      </c>
    </row>
    <row r="3284" spans="7:8">
      <c r="G3284" s="31" t="str">
        <f t="shared" si="24"/>
        <v> </v>
      </c>
      <c r="H3284" s="31" t="str">
        <f t="shared" si="25"/>
        <v> </v>
      </c>
    </row>
    <row r="3285" spans="7:8">
      <c r="G3285" s="31" t="str">
        <f t="shared" si="24"/>
        <v> </v>
      </c>
      <c r="H3285" s="31" t="str">
        <f t="shared" si="25"/>
        <v> </v>
      </c>
    </row>
    <row r="3286" spans="7:8">
      <c r="G3286" s="31" t="str">
        <f t="shared" si="24"/>
        <v> </v>
      </c>
      <c r="H3286" s="31" t="str">
        <f t="shared" si="25"/>
        <v> </v>
      </c>
    </row>
    <row r="3287" spans="7:8">
      <c r="G3287" s="31" t="str">
        <f t="shared" si="24"/>
        <v> </v>
      </c>
      <c r="H3287" s="31" t="str">
        <f t="shared" si="25"/>
        <v> </v>
      </c>
    </row>
    <row r="3288" spans="7:8">
      <c r="G3288" s="31" t="str">
        <f t="shared" si="24"/>
        <v> </v>
      </c>
      <c r="H3288" s="31" t="str">
        <f t="shared" si="25"/>
        <v> </v>
      </c>
    </row>
    <row r="3289" spans="7:8">
      <c r="G3289" s="31" t="str">
        <f t="shared" si="24"/>
        <v> </v>
      </c>
      <c r="H3289" s="31" t="str">
        <f t="shared" si="25"/>
        <v> </v>
      </c>
    </row>
    <row r="3290" spans="7:8">
      <c r="G3290" s="31" t="str">
        <f t="shared" si="24"/>
        <v> </v>
      </c>
      <c r="H3290" s="31" t="str">
        <f t="shared" si="25"/>
        <v> </v>
      </c>
    </row>
    <row r="3291" spans="7:8">
      <c r="G3291" s="31" t="str">
        <f t="shared" si="24"/>
        <v> </v>
      </c>
      <c r="H3291" s="31" t="str">
        <f t="shared" si="25"/>
        <v> </v>
      </c>
    </row>
    <row r="3292" spans="7:8">
      <c r="G3292" s="31" t="str">
        <f t="shared" si="24"/>
        <v> </v>
      </c>
      <c r="H3292" s="31" t="str">
        <f t="shared" si="25"/>
        <v> </v>
      </c>
    </row>
    <row r="3293" spans="7:8">
      <c r="G3293" s="31" t="str">
        <f t="shared" si="24"/>
        <v> </v>
      </c>
      <c r="H3293" s="31" t="str">
        <f t="shared" si="25"/>
        <v> </v>
      </c>
    </row>
    <row r="3294" spans="7:8">
      <c r="G3294" s="31" t="str">
        <f t="shared" si="24"/>
        <v> </v>
      </c>
      <c r="H3294" s="31" t="str">
        <f t="shared" si="25"/>
        <v> </v>
      </c>
    </row>
    <row r="3295" spans="7:8">
      <c r="G3295" s="31" t="str">
        <f t="shared" si="24"/>
        <v> </v>
      </c>
      <c r="H3295" s="31" t="str">
        <f t="shared" si="25"/>
        <v> </v>
      </c>
    </row>
    <row r="3296" spans="7:8">
      <c r="G3296" s="31" t="str">
        <f t="shared" si="24"/>
        <v> </v>
      </c>
      <c r="H3296" s="31" t="str">
        <f t="shared" si="25"/>
        <v> </v>
      </c>
    </row>
    <row r="3297" spans="7:8">
      <c r="G3297" s="31" t="str">
        <f t="shared" si="24"/>
        <v> </v>
      </c>
      <c r="H3297" s="31" t="str">
        <f t="shared" si="25"/>
        <v> </v>
      </c>
    </row>
    <row r="3298" spans="7:8">
      <c r="G3298" s="31" t="str">
        <f t="shared" si="24"/>
        <v> </v>
      </c>
      <c r="H3298" s="31" t="str">
        <f t="shared" si="25"/>
        <v> </v>
      </c>
    </row>
    <row r="3299" spans="7:8">
      <c r="G3299" s="31" t="str">
        <f t="shared" si="24"/>
        <v> </v>
      </c>
      <c r="H3299" s="31" t="str">
        <f t="shared" si="25"/>
        <v> </v>
      </c>
    </row>
    <row r="3300" spans="7:8">
      <c r="G3300" s="31" t="str">
        <f t="shared" si="24"/>
        <v> </v>
      </c>
      <c r="H3300" s="31" t="str">
        <f t="shared" si="25"/>
        <v> </v>
      </c>
    </row>
    <row r="3301" spans="7:8">
      <c r="G3301" s="31" t="str">
        <f t="shared" si="24"/>
        <v> </v>
      </c>
      <c r="H3301" s="31" t="str">
        <f t="shared" si="25"/>
        <v> </v>
      </c>
    </row>
    <row r="3302" spans="7:8">
      <c r="G3302" s="31" t="str">
        <f t="shared" si="24"/>
        <v> </v>
      </c>
      <c r="H3302" s="31" t="str">
        <f t="shared" si="25"/>
        <v> </v>
      </c>
    </row>
    <row r="3303" spans="7:8">
      <c r="G3303" s="31" t="str">
        <f t="shared" si="24"/>
        <v> </v>
      </c>
      <c r="H3303" s="31" t="str">
        <f t="shared" si="25"/>
        <v> </v>
      </c>
    </row>
    <row r="3304" spans="7:8">
      <c r="G3304" s="31" t="str">
        <f t="shared" si="24"/>
        <v> </v>
      </c>
      <c r="H3304" s="31" t="str">
        <f t="shared" si="25"/>
        <v> </v>
      </c>
    </row>
    <row r="3305" spans="7:8">
      <c r="G3305" s="31" t="str">
        <f t="shared" si="24"/>
        <v> </v>
      </c>
      <c r="H3305" s="31" t="str">
        <f t="shared" si="25"/>
        <v> </v>
      </c>
    </row>
    <row r="3306" spans="7:8">
      <c r="G3306" s="31" t="str">
        <f t="shared" si="24"/>
        <v> </v>
      </c>
      <c r="H3306" s="31" t="str">
        <f t="shared" si="25"/>
        <v> </v>
      </c>
    </row>
    <row r="3307" spans="7:8">
      <c r="G3307" s="31" t="str">
        <f t="shared" si="24"/>
        <v> </v>
      </c>
      <c r="H3307" s="31" t="str">
        <f t="shared" si="25"/>
        <v> </v>
      </c>
    </row>
    <row r="3308" spans="7:8">
      <c r="G3308" s="31" t="str">
        <f t="shared" si="24"/>
        <v> </v>
      </c>
      <c r="H3308" s="31" t="str">
        <f t="shared" si="25"/>
        <v> </v>
      </c>
    </row>
    <row r="3309" spans="7:8">
      <c r="G3309" s="31" t="str">
        <f t="shared" si="24"/>
        <v> </v>
      </c>
      <c r="H3309" s="31" t="str">
        <f t="shared" si="25"/>
        <v> </v>
      </c>
    </row>
    <row r="3310" spans="7:8">
      <c r="G3310" s="31" t="str">
        <f t="shared" si="24"/>
        <v> </v>
      </c>
      <c r="H3310" s="31" t="str">
        <f t="shared" si="25"/>
        <v> </v>
      </c>
    </row>
    <row r="3311" spans="7:8">
      <c r="G3311" s="31" t="str">
        <f t="shared" si="24"/>
        <v> </v>
      </c>
      <c r="H3311" s="31" t="str">
        <f t="shared" si="25"/>
        <v> </v>
      </c>
    </row>
    <row r="3312" spans="7:8">
      <c r="G3312" s="31" t="str">
        <f t="shared" si="24"/>
        <v> </v>
      </c>
      <c r="H3312" s="31" t="str">
        <f t="shared" si="25"/>
        <v> </v>
      </c>
    </row>
    <row r="3313" spans="7:8">
      <c r="G3313" s="31" t="str">
        <f t="shared" si="24"/>
        <v> </v>
      </c>
      <c r="H3313" s="31" t="str">
        <f t="shared" si="25"/>
        <v> </v>
      </c>
    </row>
    <row r="3314" spans="7:8">
      <c r="G3314" s="31" t="str">
        <f t="shared" si="24"/>
        <v> </v>
      </c>
      <c r="H3314" s="31" t="str">
        <f t="shared" si="25"/>
        <v> </v>
      </c>
    </row>
    <row r="3315" spans="7:8">
      <c r="G3315" s="31" t="str">
        <f t="shared" si="24"/>
        <v> </v>
      </c>
      <c r="H3315" s="31" t="str">
        <f t="shared" si="25"/>
        <v> </v>
      </c>
    </row>
    <row r="3316" spans="7:8">
      <c r="G3316" s="31" t="str">
        <f t="shared" si="24"/>
        <v> </v>
      </c>
      <c r="H3316" s="31" t="str">
        <f t="shared" si="25"/>
        <v> </v>
      </c>
    </row>
    <row r="3317" spans="7:8">
      <c r="G3317" s="31" t="str">
        <f t="shared" ref="G3317:G3571" si="26">IFERROR(IF($D3317&gt;0,IF($D3317=$G$1,$F3317," ")," ")," ")</f>
        <v> </v>
      </c>
      <c r="H3317" s="31" t="str">
        <f t="shared" ref="H3317:H3571" si="27">IFERROR(IF($D3317&gt;0,IF($D3317=$H$1,$F3317," ")," ")," ")</f>
        <v> </v>
      </c>
    </row>
    <row r="3318" spans="7:8">
      <c r="G3318" s="31" t="str">
        <f t="shared" si="26"/>
        <v> </v>
      </c>
      <c r="H3318" s="31" t="str">
        <f t="shared" si="27"/>
        <v> </v>
      </c>
    </row>
    <row r="3319" spans="7:8">
      <c r="G3319" s="31" t="str">
        <f t="shared" si="26"/>
        <v> </v>
      </c>
      <c r="H3319" s="31" t="str">
        <f t="shared" si="27"/>
        <v> </v>
      </c>
    </row>
    <row r="3320" spans="7:8">
      <c r="G3320" s="31" t="str">
        <f t="shared" si="26"/>
        <v> </v>
      </c>
      <c r="H3320" s="31" t="str">
        <f t="shared" si="27"/>
        <v> </v>
      </c>
    </row>
    <row r="3321" spans="7:8">
      <c r="G3321" s="31" t="str">
        <f t="shared" si="26"/>
        <v> </v>
      </c>
      <c r="H3321" s="31" t="str">
        <f t="shared" si="27"/>
        <v> </v>
      </c>
    </row>
    <row r="3322" spans="7:8">
      <c r="G3322" s="31" t="str">
        <f t="shared" si="26"/>
        <v> </v>
      </c>
      <c r="H3322" s="31" t="str">
        <f t="shared" si="27"/>
        <v> </v>
      </c>
    </row>
    <row r="3323" spans="7:8">
      <c r="G3323" s="31" t="str">
        <f t="shared" si="26"/>
        <v> </v>
      </c>
      <c r="H3323" s="31" t="str">
        <f t="shared" si="27"/>
        <v> </v>
      </c>
    </row>
    <row r="3324" spans="7:8">
      <c r="G3324" s="31" t="str">
        <f t="shared" si="26"/>
        <v> </v>
      </c>
      <c r="H3324" s="31" t="str">
        <f t="shared" si="27"/>
        <v> </v>
      </c>
    </row>
    <row r="3325" spans="7:8">
      <c r="G3325" s="31" t="str">
        <f t="shared" si="26"/>
        <v> </v>
      </c>
      <c r="H3325" s="31" t="str">
        <f t="shared" si="27"/>
        <v> </v>
      </c>
    </row>
    <row r="3326" spans="7:8">
      <c r="G3326" s="31" t="str">
        <f t="shared" si="26"/>
        <v> </v>
      </c>
      <c r="H3326" s="31" t="str">
        <f t="shared" si="27"/>
        <v> </v>
      </c>
    </row>
    <row r="3327" spans="7:8">
      <c r="G3327" s="31" t="str">
        <f t="shared" si="26"/>
        <v> </v>
      </c>
      <c r="H3327" s="31" t="str">
        <f t="shared" si="27"/>
        <v> </v>
      </c>
    </row>
    <row r="3328" spans="7:8">
      <c r="G3328" s="31" t="str">
        <f t="shared" si="26"/>
        <v> </v>
      </c>
      <c r="H3328" s="31" t="str">
        <f t="shared" si="27"/>
        <v> </v>
      </c>
    </row>
    <row r="3329" spans="7:8">
      <c r="G3329" s="31" t="str">
        <f t="shared" si="26"/>
        <v> </v>
      </c>
      <c r="H3329" s="31" t="str">
        <f t="shared" si="27"/>
        <v> </v>
      </c>
    </row>
    <row r="3330" spans="7:8">
      <c r="G3330" s="31" t="str">
        <f t="shared" si="26"/>
        <v> </v>
      </c>
      <c r="H3330" s="31" t="str">
        <f t="shared" si="27"/>
        <v> </v>
      </c>
    </row>
    <row r="3331" spans="7:8">
      <c r="G3331" s="31" t="str">
        <f t="shared" si="26"/>
        <v> </v>
      </c>
      <c r="H3331" s="31" t="str">
        <f t="shared" si="27"/>
        <v> </v>
      </c>
    </row>
    <row r="3332" spans="7:8">
      <c r="G3332" s="31" t="str">
        <f t="shared" si="26"/>
        <v> </v>
      </c>
      <c r="H3332" s="31" t="str">
        <f t="shared" si="27"/>
        <v> </v>
      </c>
    </row>
    <row r="3333" spans="7:8">
      <c r="G3333" s="31" t="str">
        <f t="shared" si="26"/>
        <v> </v>
      </c>
      <c r="H3333" s="31" t="str">
        <f t="shared" si="27"/>
        <v> </v>
      </c>
    </row>
    <row r="3334" spans="7:8">
      <c r="G3334" s="31" t="str">
        <f t="shared" si="26"/>
        <v> </v>
      </c>
      <c r="H3334" s="31" t="str">
        <f t="shared" si="27"/>
        <v> </v>
      </c>
    </row>
    <row r="3335" spans="7:8">
      <c r="G3335" s="31" t="str">
        <f t="shared" si="26"/>
        <v> </v>
      </c>
      <c r="H3335" s="31" t="str">
        <f t="shared" si="27"/>
        <v> </v>
      </c>
    </row>
    <row r="3336" spans="7:8">
      <c r="G3336" s="31" t="str">
        <f t="shared" si="26"/>
        <v> </v>
      </c>
      <c r="H3336" s="31" t="str">
        <f t="shared" si="27"/>
        <v> </v>
      </c>
    </row>
    <row r="3337" spans="7:8">
      <c r="G3337" s="31" t="str">
        <f t="shared" si="26"/>
        <v> </v>
      </c>
      <c r="H3337" s="31" t="str">
        <f t="shared" si="27"/>
        <v> </v>
      </c>
    </row>
    <row r="3338" spans="7:8">
      <c r="G3338" s="31" t="str">
        <f t="shared" si="26"/>
        <v> </v>
      </c>
      <c r="H3338" s="31" t="str">
        <f t="shared" si="27"/>
        <v> </v>
      </c>
    </row>
    <row r="3339" spans="7:8">
      <c r="G3339" s="31" t="str">
        <f t="shared" si="26"/>
        <v> </v>
      </c>
      <c r="H3339" s="31" t="str">
        <f t="shared" si="27"/>
        <v> </v>
      </c>
    </row>
    <row r="3340" spans="7:8">
      <c r="G3340" s="31" t="str">
        <f t="shared" si="26"/>
        <v> </v>
      </c>
      <c r="H3340" s="31" t="str">
        <f t="shared" si="27"/>
        <v> </v>
      </c>
    </row>
    <row r="3341" spans="7:8">
      <c r="G3341" s="31" t="str">
        <f t="shared" si="26"/>
        <v> </v>
      </c>
      <c r="H3341" s="31" t="str">
        <f t="shared" si="27"/>
        <v> </v>
      </c>
    </row>
    <row r="3342" spans="7:8">
      <c r="G3342" s="31" t="str">
        <f t="shared" si="26"/>
        <v> </v>
      </c>
      <c r="H3342" s="31" t="str">
        <f t="shared" si="27"/>
        <v> </v>
      </c>
    </row>
    <row r="3343" spans="7:8">
      <c r="G3343" s="31" t="str">
        <f t="shared" si="26"/>
        <v> </v>
      </c>
      <c r="H3343" s="31" t="str">
        <f t="shared" si="27"/>
        <v> </v>
      </c>
    </row>
    <row r="3344" spans="7:8">
      <c r="G3344" s="31" t="str">
        <f t="shared" si="26"/>
        <v> </v>
      </c>
      <c r="H3344" s="31" t="str">
        <f t="shared" si="27"/>
        <v> </v>
      </c>
    </row>
    <row r="3345" spans="7:8">
      <c r="G3345" s="31" t="str">
        <f t="shared" si="26"/>
        <v> </v>
      </c>
      <c r="H3345" s="31" t="str">
        <f t="shared" si="27"/>
        <v> </v>
      </c>
    </row>
    <row r="3346" spans="7:8">
      <c r="G3346" s="31" t="str">
        <f t="shared" si="26"/>
        <v> </v>
      </c>
      <c r="H3346" s="31" t="str">
        <f t="shared" si="27"/>
        <v> </v>
      </c>
    </row>
    <row r="3347" spans="7:8">
      <c r="G3347" s="31" t="str">
        <f t="shared" si="26"/>
        <v> </v>
      </c>
      <c r="H3347" s="31" t="str">
        <f t="shared" si="27"/>
        <v> </v>
      </c>
    </row>
    <row r="3348" spans="7:8">
      <c r="G3348" s="31" t="str">
        <f t="shared" si="26"/>
        <v> </v>
      </c>
      <c r="H3348" s="31" t="str">
        <f t="shared" si="27"/>
        <v> </v>
      </c>
    </row>
    <row r="3349" spans="7:8">
      <c r="G3349" s="31" t="str">
        <f t="shared" si="26"/>
        <v> </v>
      </c>
      <c r="H3349" s="31" t="str">
        <f t="shared" si="27"/>
        <v> </v>
      </c>
    </row>
    <row r="3350" spans="7:8">
      <c r="G3350" s="31" t="str">
        <f t="shared" si="26"/>
        <v> </v>
      </c>
      <c r="H3350" s="31" t="str">
        <f t="shared" si="27"/>
        <v> </v>
      </c>
    </row>
    <row r="3351" spans="7:8">
      <c r="G3351" s="31" t="str">
        <f t="shared" si="26"/>
        <v> </v>
      </c>
      <c r="H3351" s="31" t="str">
        <f t="shared" si="27"/>
        <v> </v>
      </c>
    </row>
    <row r="3352" spans="7:8">
      <c r="G3352" s="31" t="str">
        <f t="shared" si="26"/>
        <v> </v>
      </c>
      <c r="H3352" s="31" t="str">
        <f t="shared" si="27"/>
        <v> </v>
      </c>
    </row>
    <row r="3353" spans="7:8">
      <c r="G3353" s="31" t="str">
        <f t="shared" si="26"/>
        <v> </v>
      </c>
      <c r="H3353" s="31" t="str">
        <f t="shared" si="27"/>
        <v> </v>
      </c>
    </row>
    <row r="3354" spans="7:8">
      <c r="G3354" s="31" t="str">
        <f t="shared" si="26"/>
        <v> </v>
      </c>
      <c r="H3354" s="31" t="str">
        <f t="shared" si="27"/>
        <v> </v>
      </c>
    </row>
    <row r="3355" spans="7:8">
      <c r="G3355" s="31" t="str">
        <f t="shared" si="26"/>
        <v> </v>
      </c>
      <c r="H3355" s="31" t="str">
        <f t="shared" si="27"/>
        <v> </v>
      </c>
    </row>
    <row r="3356" spans="7:8">
      <c r="G3356" s="31" t="str">
        <f t="shared" si="26"/>
        <v> </v>
      </c>
      <c r="H3356" s="31" t="str">
        <f t="shared" si="27"/>
        <v> </v>
      </c>
    </row>
    <row r="3357" spans="7:8">
      <c r="G3357" s="31" t="str">
        <f t="shared" si="26"/>
        <v> </v>
      </c>
      <c r="H3357" s="31" t="str">
        <f t="shared" si="27"/>
        <v> </v>
      </c>
    </row>
    <row r="3358" spans="7:8">
      <c r="G3358" s="31" t="str">
        <f t="shared" si="26"/>
        <v> </v>
      </c>
      <c r="H3358" s="31" t="str">
        <f t="shared" si="27"/>
        <v> </v>
      </c>
    </row>
    <row r="3359" spans="7:8">
      <c r="G3359" s="31" t="str">
        <f t="shared" si="26"/>
        <v> </v>
      </c>
      <c r="H3359" s="31" t="str">
        <f t="shared" si="27"/>
        <v> </v>
      </c>
    </row>
    <row r="3360" spans="7:8">
      <c r="G3360" s="31" t="str">
        <f t="shared" si="26"/>
        <v> </v>
      </c>
      <c r="H3360" s="31" t="str">
        <f t="shared" si="27"/>
        <v> </v>
      </c>
    </row>
    <row r="3361" spans="7:8">
      <c r="G3361" s="31" t="str">
        <f t="shared" si="26"/>
        <v> </v>
      </c>
      <c r="H3361" s="31" t="str">
        <f t="shared" si="27"/>
        <v> </v>
      </c>
    </row>
    <row r="3362" spans="7:8">
      <c r="G3362" s="31" t="str">
        <f t="shared" si="26"/>
        <v> </v>
      </c>
      <c r="H3362" s="31" t="str">
        <f t="shared" si="27"/>
        <v> </v>
      </c>
    </row>
    <row r="3363" spans="7:8">
      <c r="G3363" s="31" t="str">
        <f t="shared" si="26"/>
        <v> </v>
      </c>
      <c r="H3363" s="31" t="str">
        <f t="shared" si="27"/>
        <v> </v>
      </c>
    </row>
    <row r="3364" spans="7:8">
      <c r="G3364" s="31" t="str">
        <f t="shared" si="26"/>
        <v> </v>
      </c>
      <c r="H3364" s="31" t="str">
        <f t="shared" si="27"/>
        <v> </v>
      </c>
    </row>
    <row r="3365" spans="7:8">
      <c r="G3365" s="31" t="str">
        <f t="shared" si="26"/>
        <v> </v>
      </c>
      <c r="H3365" s="31" t="str">
        <f t="shared" si="27"/>
        <v> </v>
      </c>
    </row>
    <row r="3366" spans="7:8">
      <c r="G3366" s="31" t="str">
        <f t="shared" si="26"/>
        <v> </v>
      </c>
      <c r="H3366" s="31" t="str">
        <f t="shared" si="27"/>
        <v> </v>
      </c>
    </row>
    <row r="3367" spans="7:8">
      <c r="G3367" s="31" t="str">
        <f t="shared" si="26"/>
        <v> </v>
      </c>
      <c r="H3367" s="31" t="str">
        <f t="shared" si="27"/>
        <v> </v>
      </c>
    </row>
    <row r="3368" spans="7:8">
      <c r="G3368" s="31" t="str">
        <f t="shared" si="26"/>
        <v> </v>
      </c>
      <c r="H3368" s="31" t="str">
        <f t="shared" si="27"/>
        <v> </v>
      </c>
    </row>
    <row r="3369" spans="7:8">
      <c r="G3369" s="31" t="str">
        <f t="shared" si="26"/>
        <v> </v>
      </c>
      <c r="H3369" s="31" t="str">
        <f t="shared" si="27"/>
        <v> </v>
      </c>
    </row>
    <row r="3370" spans="7:8">
      <c r="G3370" s="31" t="str">
        <f t="shared" si="26"/>
        <v> </v>
      </c>
      <c r="H3370" s="31" t="str">
        <f t="shared" si="27"/>
        <v> </v>
      </c>
    </row>
    <row r="3371" spans="7:8">
      <c r="G3371" s="31" t="str">
        <f t="shared" si="26"/>
        <v> </v>
      </c>
      <c r="H3371" s="31" t="str">
        <f t="shared" si="27"/>
        <v> </v>
      </c>
    </row>
    <row r="3372" spans="7:8">
      <c r="G3372" s="31" t="str">
        <f t="shared" si="26"/>
        <v> </v>
      </c>
      <c r="H3372" s="31" t="str">
        <f t="shared" si="27"/>
        <v> </v>
      </c>
    </row>
    <row r="3373" spans="7:8">
      <c r="G3373" s="31" t="str">
        <f t="shared" si="26"/>
        <v> </v>
      </c>
      <c r="H3373" s="31" t="str">
        <f t="shared" si="27"/>
        <v> </v>
      </c>
    </row>
    <row r="3374" spans="7:8">
      <c r="G3374" s="31" t="str">
        <f t="shared" si="26"/>
        <v> </v>
      </c>
      <c r="H3374" s="31" t="str">
        <f t="shared" si="27"/>
        <v> </v>
      </c>
    </row>
    <row r="3375" spans="7:8">
      <c r="G3375" s="31" t="str">
        <f t="shared" si="26"/>
        <v> </v>
      </c>
      <c r="H3375" s="31" t="str">
        <f t="shared" si="27"/>
        <v> </v>
      </c>
    </row>
    <row r="3376" spans="7:8">
      <c r="G3376" s="31" t="str">
        <f t="shared" si="26"/>
        <v> </v>
      </c>
      <c r="H3376" s="31" t="str">
        <f t="shared" si="27"/>
        <v> </v>
      </c>
    </row>
    <row r="3377" spans="7:8">
      <c r="G3377" s="31" t="str">
        <f t="shared" si="26"/>
        <v> </v>
      </c>
      <c r="H3377" s="31" t="str">
        <f t="shared" si="27"/>
        <v> </v>
      </c>
    </row>
    <row r="3378" spans="7:8">
      <c r="G3378" s="31" t="str">
        <f t="shared" si="26"/>
        <v> </v>
      </c>
      <c r="H3378" s="31" t="str">
        <f t="shared" si="27"/>
        <v> </v>
      </c>
    </row>
    <row r="3379" spans="7:8">
      <c r="G3379" s="31" t="str">
        <f t="shared" si="26"/>
        <v> </v>
      </c>
      <c r="H3379" s="31" t="str">
        <f t="shared" si="27"/>
        <v> </v>
      </c>
    </row>
    <row r="3380" spans="7:8">
      <c r="G3380" s="31" t="str">
        <f t="shared" si="26"/>
        <v> </v>
      </c>
      <c r="H3380" s="31" t="str">
        <f t="shared" si="27"/>
        <v> </v>
      </c>
    </row>
    <row r="3381" spans="7:8">
      <c r="G3381" s="31" t="str">
        <f t="shared" si="26"/>
        <v> </v>
      </c>
      <c r="H3381" s="31" t="str">
        <f t="shared" si="27"/>
        <v> </v>
      </c>
    </row>
    <row r="3382" spans="7:8">
      <c r="G3382" s="31" t="str">
        <f t="shared" si="26"/>
        <v> </v>
      </c>
      <c r="H3382" s="31" t="str">
        <f t="shared" si="27"/>
        <v> </v>
      </c>
    </row>
    <row r="3383" spans="7:8">
      <c r="G3383" s="31" t="str">
        <f t="shared" si="26"/>
        <v> </v>
      </c>
      <c r="H3383" s="31" t="str">
        <f t="shared" si="27"/>
        <v> </v>
      </c>
    </row>
    <row r="3384" spans="7:8">
      <c r="G3384" s="31" t="str">
        <f t="shared" si="26"/>
        <v> </v>
      </c>
      <c r="H3384" s="31" t="str">
        <f t="shared" si="27"/>
        <v> </v>
      </c>
    </row>
    <row r="3385" spans="7:8">
      <c r="G3385" s="31" t="str">
        <f t="shared" si="26"/>
        <v> </v>
      </c>
      <c r="H3385" s="31" t="str">
        <f t="shared" si="27"/>
        <v> </v>
      </c>
    </row>
    <row r="3386" spans="7:8">
      <c r="G3386" s="31" t="str">
        <f t="shared" si="26"/>
        <v> </v>
      </c>
      <c r="H3386" s="31" t="str">
        <f t="shared" si="27"/>
        <v> </v>
      </c>
    </row>
    <row r="3387" spans="7:8">
      <c r="G3387" s="31" t="str">
        <f t="shared" si="26"/>
        <v> </v>
      </c>
      <c r="H3387" s="31" t="str">
        <f t="shared" si="27"/>
        <v> </v>
      </c>
    </row>
    <row r="3388" spans="7:8">
      <c r="G3388" s="31" t="str">
        <f t="shared" si="26"/>
        <v> </v>
      </c>
      <c r="H3388" s="31" t="str">
        <f t="shared" si="27"/>
        <v> </v>
      </c>
    </row>
    <row r="3389" spans="7:8">
      <c r="G3389" s="31" t="str">
        <f t="shared" si="26"/>
        <v> </v>
      </c>
      <c r="H3389" s="31" t="str">
        <f t="shared" si="27"/>
        <v> </v>
      </c>
    </row>
    <row r="3390" spans="7:8">
      <c r="G3390" s="31" t="str">
        <f t="shared" si="26"/>
        <v> </v>
      </c>
      <c r="H3390" s="31" t="str">
        <f t="shared" si="27"/>
        <v> </v>
      </c>
    </row>
    <row r="3391" spans="7:8">
      <c r="G3391" s="31" t="str">
        <f t="shared" si="26"/>
        <v> </v>
      </c>
      <c r="H3391" s="31" t="str">
        <f t="shared" si="27"/>
        <v> </v>
      </c>
    </row>
    <row r="3392" spans="7:8">
      <c r="G3392" s="31" t="str">
        <f t="shared" si="26"/>
        <v> </v>
      </c>
      <c r="H3392" s="31" t="str">
        <f t="shared" si="27"/>
        <v> </v>
      </c>
    </row>
    <row r="3393" spans="7:8">
      <c r="G3393" s="31" t="str">
        <f t="shared" si="26"/>
        <v> </v>
      </c>
      <c r="H3393" s="31" t="str">
        <f t="shared" si="27"/>
        <v> </v>
      </c>
    </row>
    <row r="3394" spans="7:8">
      <c r="G3394" s="31" t="str">
        <f t="shared" si="26"/>
        <v> </v>
      </c>
      <c r="H3394" s="31" t="str">
        <f t="shared" si="27"/>
        <v> </v>
      </c>
    </row>
    <row r="3395" spans="7:8">
      <c r="G3395" s="31" t="str">
        <f t="shared" si="26"/>
        <v> </v>
      </c>
      <c r="H3395" s="31" t="str">
        <f t="shared" si="27"/>
        <v> </v>
      </c>
    </row>
    <row r="3396" spans="7:8">
      <c r="G3396" s="31" t="str">
        <f t="shared" si="26"/>
        <v> </v>
      </c>
      <c r="H3396" s="31" t="str">
        <f t="shared" si="27"/>
        <v> </v>
      </c>
    </row>
    <row r="3397" spans="7:8">
      <c r="G3397" s="31" t="str">
        <f t="shared" si="26"/>
        <v> </v>
      </c>
      <c r="H3397" s="31" t="str">
        <f t="shared" si="27"/>
        <v> </v>
      </c>
    </row>
    <row r="3398" spans="7:8">
      <c r="G3398" s="31" t="str">
        <f t="shared" si="26"/>
        <v> </v>
      </c>
      <c r="H3398" s="31" t="str">
        <f t="shared" si="27"/>
        <v> </v>
      </c>
    </row>
    <row r="3399" spans="7:8">
      <c r="G3399" s="31" t="str">
        <f t="shared" si="26"/>
        <v> </v>
      </c>
      <c r="H3399" s="31" t="str">
        <f t="shared" si="27"/>
        <v> </v>
      </c>
    </row>
    <row r="3400" spans="7:8">
      <c r="G3400" s="31" t="str">
        <f t="shared" si="26"/>
        <v> </v>
      </c>
      <c r="H3400" s="31" t="str">
        <f t="shared" si="27"/>
        <v> </v>
      </c>
    </row>
    <row r="3401" spans="7:8">
      <c r="G3401" s="31" t="str">
        <f t="shared" si="26"/>
        <v> </v>
      </c>
      <c r="H3401" s="31" t="str">
        <f t="shared" si="27"/>
        <v> </v>
      </c>
    </row>
    <row r="3402" spans="7:8">
      <c r="G3402" s="31" t="str">
        <f t="shared" si="26"/>
        <v> </v>
      </c>
      <c r="H3402" s="31" t="str">
        <f t="shared" si="27"/>
        <v> </v>
      </c>
    </row>
    <row r="3403" spans="7:8">
      <c r="G3403" s="31" t="str">
        <f t="shared" si="26"/>
        <v> </v>
      </c>
      <c r="H3403" s="31" t="str">
        <f t="shared" si="27"/>
        <v> </v>
      </c>
    </row>
    <row r="3404" spans="7:8">
      <c r="G3404" s="31" t="str">
        <f t="shared" si="26"/>
        <v> </v>
      </c>
      <c r="H3404" s="31" t="str">
        <f t="shared" si="27"/>
        <v> </v>
      </c>
    </row>
    <row r="3405" spans="7:8">
      <c r="G3405" s="31" t="str">
        <f t="shared" si="26"/>
        <v> </v>
      </c>
      <c r="H3405" s="31" t="str">
        <f t="shared" si="27"/>
        <v> </v>
      </c>
    </row>
    <row r="3406" spans="7:8">
      <c r="G3406" s="31" t="str">
        <f t="shared" si="26"/>
        <v> </v>
      </c>
      <c r="H3406" s="31" t="str">
        <f t="shared" si="27"/>
        <v> </v>
      </c>
    </row>
    <row r="3407" spans="7:8">
      <c r="G3407" s="31" t="str">
        <f t="shared" si="26"/>
        <v> </v>
      </c>
      <c r="H3407" s="31" t="str">
        <f t="shared" si="27"/>
        <v> </v>
      </c>
    </row>
    <row r="3408" spans="7:8">
      <c r="G3408" s="31" t="str">
        <f t="shared" si="26"/>
        <v> </v>
      </c>
      <c r="H3408" s="31" t="str">
        <f t="shared" si="27"/>
        <v> </v>
      </c>
    </row>
    <row r="3409" spans="7:8">
      <c r="G3409" s="31" t="str">
        <f t="shared" si="26"/>
        <v> </v>
      </c>
      <c r="H3409" s="31" t="str">
        <f t="shared" si="27"/>
        <v> </v>
      </c>
    </row>
    <row r="3410" spans="7:8">
      <c r="G3410" s="31" t="str">
        <f t="shared" si="26"/>
        <v> </v>
      </c>
      <c r="H3410" s="31" t="str">
        <f t="shared" si="27"/>
        <v> </v>
      </c>
    </row>
    <row r="3411" spans="7:8">
      <c r="G3411" s="31" t="str">
        <f t="shared" si="26"/>
        <v> </v>
      </c>
      <c r="H3411" s="31" t="str">
        <f t="shared" si="27"/>
        <v> </v>
      </c>
    </row>
    <row r="3412" spans="7:8">
      <c r="G3412" s="31" t="str">
        <f t="shared" si="26"/>
        <v> </v>
      </c>
      <c r="H3412" s="31" t="str">
        <f t="shared" si="27"/>
        <v> </v>
      </c>
    </row>
    <row r="3413" spans="7:8">
      <c r="G3413" s="31" t="str">
        <f t="shared" si="26"/>
        <v> </v>
      </c>
      <c r="H3413" s="31" t="str">
        <f t="shared" si="27"/>
        <v> </v>
      </c>
    </row>
    <row r="3414" spans="7:8">
      <c r="G3414" s="31" t="str">
        <f t="shared" si="26"/>
        <v> </v>
      </c>
      <c r="H3414" s="31" t="str">
        <f t="shared" si="27"/>
        <v> </v>
      </c>
    </row>
    <row r="3415" spans="7:8">
      <c r="G3415" s="31" t="str">
        <f t="shared" si="26"/>
        <v> </v>
      </c>
      <c r="H3415" s="31" t="str">
        <f t="shared" si="27"/>
        <v> </v>
      </c>
    </row>
    <row r="3416" spans="7:8">
      <c r="G3416" s="31" t="str">
        <f t="shared" si="26"/>
        <v> </v>
      </c>
      <c r="H3416" s="31" t="str">
        <f t="shared" si="27"/>
        <v> </v>
      </c>
    </row>
    <row r="3417" spans="7:8">
      <c r="G3417" s="31" t="str">
        <f t="shared" si="26"/>
        <v> </v>
      </c>
      <c r="H3417" s="31" t="str">
        <f t="shared" si="27"/>
        <v> </v>
      </c>
    </row>
    <row r="3418" spans="7:8">
      <c r="G3418" s="31" t="str">
        <f t="shared" si="26"/>
        <v> </v>
      </c>
      <c r="H3418" s="31" t="str">
        <f t="shared" si="27"/>
        <v> </v>
      </c>
    </row>
    <row r="3419" spans="7:8">
      <c r="G3419" s="31" t="str">
        <f t="shared" si="26"/>
        <v> </v>
      </c>
      <c r="H3419" s="31" t="str">
        <f t="shared" si="27"/>
        <v> </v>
      </c>
    </row>
    <row r="3420" spans="7:8">
      <c r="G3420" s="31" t="str">
        <f t="shared" si="26"/>
        <v> </v>
      </c>
      <c r="H3420" s="31" t="str">
        <f t="shared" si="27"/>
        <v> </v>
      </c>
    </row>
    <row r="3421" spans="7:8">
      <c r="G3421" s="31" t="str">
        <f t="shared" si="26"/>
        <v> </v>
      </c>
      <c r="H3421" s="31" t="str">
        <f t="shared" si="27"/>
        <v> </v>
      </c>
    </row>
    <row r="3422" spans="7:8">
      <c r="G3422" s="31" t="str">
        <f t="shared" si="26"/>
        <v> </v>
      </c>
      <c r="H3422" s="31" t="str">
        <f t="shared" si="27"/>
        <v> </v>
      </c>
    </row>
    <row r="3423" spans="7:8">
      <c r="G3423" s="31" t="str">
        <f t="shared" si="26"/>
        <v> </v>
      </c>
      <c r="H3423" s="31" t="str">
        <f t="shared" si="27"/>
        <v> </v>
      </c>
    </row>
    <row r="3424" spans="7:8">
      <c r="G3424" s="31" t="str">
        <f t="shared" si="26"/>
        <v> </v>
      </c>
      <c r="H3424" s="31" t="str">
        <f t="shared" si="27"/>
        <v> </v>
      </c>
    </row>
    <row r="3425" spans="7:8">
      <c r="G3425" s="31" t="str">
        <f t="shared" si="26"/>
        <v> </v>
      </c>
      <c r="H3425" s="31" t="str">
        <f t="shared" si="27"/>
        <v> </v>
      </c>
    </row>
    <row r="3426" spans="7:8">
      <c r="G3426" s="31" t="str">
        <f t="shared" si="26"/>
        <v> </v>
      </c>
      <c r="H3426" s="31" t="str">
        <f t="shared" si="27"/>
        <v> </v>
      </c>
    </row>
    <row r="3427" spans="7:8">
      <c r="G3427" s="31" t="str">
        <f t="shared" si="26"/>
        <v> </v>
      </c>
      <c r="H3427" s="31" t="str">
        <f t="shared" si="27"/>
        <v> </v>
      </c>
    </row>
    <row r="3428" spans="7:8">
      <c r="G3428" s="31" t="str">
        <f t="shared" si="26"/>
        <v> </v>
      </c>
      <c r="H3428" s="31" t="str">
        <f t="shared" si="27"/>
        <v> </v>
      </c>
    </row>
    <row r="3429" spans="7:8">
      <c r="G3429" s="31" t="str">
        <f t="shared" si="26"/>
        <v> </v>
      </c>
      <c r="H3429" s="31" t="str">
        <f t="shared" si="27"/>
        <v> </v>
      </c>
    </row>
    <row r="3430" spans="7:8">
      <c r="G3430" s="31" t="str">
        <f t="shared" si="26"/>
        <v> </v>
      </c>
      <c r="H3430" s="31" t="str">
        <f t="shared" si="27"/>
        <v> </v>
      </c>
    </row>
    <row r="3431" spans="7:8">
      <c r="G3431" s="31" t="str">
        <f t="shared" si="26"/>
        <v> </v>
      </c>
      <c r="H3431" s="31" t="str">
        <f t="shared" si="27"/>
        <v> </v>
      </c>
    </row>
    <row r="3432" spans="7:8">
      <c r="G3432" s="31" t="str">
        <f t="shared" si="26"/>
        <v> </v>
      </c>
      <c r="H3432" s="31" t="str">
        <f t="shared" si="27"/>
        <v> </v>
      </c>
    </row>
    <row r="3433" spans="7:8">
      <c r="G3433" s="31" t="str">
        <f t="shared" si="26"/>
        <v> </v>
      </c>
      <c r="H3433" s="31" t="str">
        <f t="shared" si="27"/>
        <v> </v>
      </c>
    </row>
    <row r="3434" spans="7:8">
      <c r="G3434" s="31" t="str">
        <f t="shared" si="26"/>
        <v> </v>
      </c>
      <c r="H3434" s="31" t="str">
        <f t="shared" si="27"/>
        <v> </v>
      </c>
    </row>
    <row r="3435" spans="7:8">
      <c r="G3435" s="31" t="str">
        <f t="shared" si="26"/>
        <v> </v>
      </c>
      <c r="H3435" s="31" t="str">
        <f t="shared" si="27"/>
        <v> </v>
      </c>
    </row>
    <row r="3436" spans="7:8">
      <c r="G3436" s="31" t="str">
        <f t="shared" si="26"/>
        <v> </v>
      </c>
      <c r="H3436" s="31" t="str">
        <f t="shared" si="27"/>
        <v> </v>
      </c>
    </row>
    <row r="3437" spans="7:8">
      <c r="G3437" s="31" t="str">
        <f t="shared" si="26"/>
        <v> </v>
      </c>
      <c r="H3437" s="31" t="str">
        <f t="shared" si="27"/>
        <v> </v>
      </c>
    </row>
    <row r="3438" spans="7:8">
      <c r="G3438" s="31" t="str">
        <f t="shared" si="26"/>
        <v> </v>
      </c>
      <c r="H3438" s="31" t="str">
        <f t="shared" si="27"/>
        <v> </v>
      </c>
    </row>
    <row r="3439" spans="7:8">
      <c r="G3439" s="31" t="str">
        <f t="shared" si="26"/>
        <v> </v>
      </c>
      <c r="H3439" s="31" t="str">
        <f t="shared" si="27"/>
        <v> </v>
      </c>
    </row>
    <row r="3440" spans="7:8">
      <c r="G3440" s="31" t="str">
        <f t="shared" si="26"/>
        <v> </v>
      </c>
      <c r="H3440" s="31" t="str">
        <f t="shared" si="27"/>
        <v> </v>
      </c>
    </row>
    <row r="3441" spans="7:8">
      <c r="G3441" s="31" t="str">
        <f t="shared" si="26"/>
        <v> </v>
      </c>
      <c r="H3441" s="31" t="str">
        <f t="shared" si="27"/>
        <v> </v>
      </c>
    </row>
    <row r="3442" spans="7:8">
      <c r="G3442" s="31" t="str">
        <f t="shared" si="26"/>
        <v> </v>
      </c>
      <c r="H3442" s="31" t="str">
        <f t="shared" si="27"/>
        <v> </v>
      </c>
    </row>
    <row r="3443" spans="7:8">
      <c r="G3443" s="31" t="str">
        <f t="shared" si="26"/>
        <v> </v>
      </c>
      <c r="H3443" s="31" t="str">
        <f t="shared" si="27"/>
        <v> </v>
      </c>
    </row>
    <row r="3444" spans="7:8">
      <c r="G3444" s="31" t="str">
        <f t="shared" si="26"/>
        <v> </v>
      </c>
      <c r="H3444" s="31" t="str">
        <f t="shared" si="27"/>
        <v> </v>
      </c>
    </row>
    <row r="3445" spans="7:8">
      <c r="G3445" s="31" t="str">
        <f t="shared" si="26"/>
        <v> </v>
      </c>
      <c r="H3445" s="31" t="str">
        <f t="shared" si="27"/>
        <v> </v>
      </c>
    </row>
    <row r="3446" spans="7:8">
      <c r="G3446" s="31" t="str">
        <f t="shared" si="26"/>
        <v> </v>
      </c>
      <c r="H3446" s="31" t="str">
        <f t="shared" si="27"/>
        <v> </v>
      </c>
    </row>
    <row r="3447" spans="7:8">
      <c r="G3447" s="31" t="str">
        <f t="shared" si="26"/>
        <v> </v>
      </c>
      <c r="H3447" s="31" t="str">
        <f t="shared" si="27"/>
        <v> </v>
      </c>
    </row>
    <row r="3448" spans="7:8">
      <c r="G3448" s="31" t="str">
        <f t="shared" si="26"/>
        <v> </v>
      </c>
      <c r="H3448" s="31" t="str">
        <f t="shared" si="27"/>
        <v> </v>
      </c>
    </row>
    <row r="3449" spans="7:8">
      <c r="G3449" s="31" t="str">
        <f t="shared" si="26"/>
        <v> </v>
      </c>
      <c r="H3449" s="31" t="str">
        <f t="shared" si="27"/>
        <v> </v>
      </c>
    </row>
    <row r="3450" spans="7:8">
      <c r="G3450" s="31" t="str">
        <f t="shared" si="26"/>
        <v> </v>
      </c>
      <c r="H3450" s="31" t="str">
        <f t="shared" si="27"/>
        <v> </v>
      </c>
    </row>
    <row r="3451" spans="7:8">
      <c r="G3451" s="31" t="str">
        <f t="shared" si="26"/>
        <v> </v>
      </c>
      <c r="H3451" s="31" t="str">
        <f t="shared" si="27"/>
        <v> </v>
      </c>
    </row>
    <row r="3452" spans="7:8">
      <c r="G3452" s="31" t="str">
        <f t="shared" si="26"/>
        <v> </v>
      </c>
      <c r="H3452" s="31" t="str">
        <f t="shared" si="27"/>
        <v> </v>
      </c>
    </row>
    <row r="3453" spans="7:8">
      <c r="G3453" s="31" t="str">
        <f t="shared" si="26"/>
        <v> </v>
      </c>
      <c r="H3453" s="31" t="str">
        <f t="shared" si="27"/>
        <v> </v>
      </c>
    </row>
    <row r="3454" spans="7:8">
      <c r="G3454" s="31" t="str">
        <f t="shared" si="26"/>
        <v> </v>
      </c>
      <c r="H3454" s="31" t="str">
        <f t="shared" si="27"/>
        <v> </v>
      </c>
    </row>
    <row r="3455" spans="7:8">
      <c r="G3455" s="31" t="str">
        <f t="shared" si="26"/>
        <v> </v>
      </c>
      <c r="H3455" s="31" t="str">
        <f t="shared" si="27"/>
        <v> </v>
      </c>
    </row>
    <row r="3456" spans="7:8">
      <c r="G3456" s="31" t="str">
        <f t="shared" si="26"/>
        <v> </v>
      </c>
      <c r="H3456" s="31" t="str">
        <f t="shared" si="27"/>
        <v> </v>
      </c>
    </row>
    <row r="3457" spans="7:8">
      <c r="G3457" s="31" t="str">
        <f t="shared" si="26"/>
        <v> </v>
      </c>
      <c r="H3457" s="31" t="str">
        <f t="shared" si="27"/>
        <v> </v>
      </c>
    </row>
    <row r="3458" spans="7:8">
      <c r="G3458" s="31" t="str">
        <f t="shared" si="26"/>
        <v> </v>
      </c>
      <c r="H3458" s="31" t="str">
        <f t="shared" si="27"/>
        <v> </v>
      </c>
    </row>
    <row r="3459" spans="7:8">
      <c r="G3459" s="31" t="str">
        <f t="shared" si="26"/>
        <v> </v>
      </c>
      <c r="H3459" s="31" t="str">
        <f t="shared" si="27"/>
        <v> </v>
      </c>
    </row>
    <row r="3460" spans="7:8">
      <c r="G3460" s="31" t="str">
        <f t="shared" si="26"/>
        <v> </v>
      </c>
      <c r="H3460" s="31" t="str">
        <f t="shared" si="27"/>
        <v> </v>
      </c>
    </row>
    <row r="3461" spans="7:8">
      <c r="G3461" s="31" t="str">
        <f t="shared" si="26"/>
        <v> </v>
      </c>
      <c r="H3461" s="31" t="str">
        <f t="shared" si="27"/>
        <v> </v>
      </c>
    </row>
    <row r="3462" spans="7:8">
      <c r="G3462" s="31" t="str">
        <f t="shared" si="26"/>
        <v> </v>
      </c>
      <c r="H3462" s="31" t="str">
        <f t="shared" si="27"/>
        <v> </v>
      </c>
    </row>
    <row r="3463" spans="7:8">
      <c r="G3463" s="31" t="str">
        <f t="shared" si="26"/>
        <v> </v>
      </c>
      <c r="H3463" s="31" t="str">
        <f t="shared" si="27"/>
        <v> </v>
      </c>
    </row>
    <row r="3464" spans="7:8">
      <c r="G3464" s="31" t="str">
        <f t="shared" si="26"/>
        <v> </v>
      </c>
      <c r="H3464" s="31" t="str">
        <f t="shared" si="27"/>
        <v> </v>
      </c>
    </row>
    <row r="3465" spans="7:8">
      <c r="G3465" s="31" t="str">
        <f t="shared" si="26"/>
        <v> </v>
      </c>
      <c r="H3465" s="31" t="str">
        <f t="shared" si="27"/>
        <v> </v>
      </c>
    </row>
    <row r="3466" spans="7:8">
      <c r="G3466" s="31" t="str">
        <f t="shared" si="26"/>
        <v> </v>
      </c>
      <c r="H3466" s="31" t="str">
        <f t="shared" si="27"/>
        <v> </v>
      </c>
    </row>
    <row r="3467" spans="7:8">
      <c r="G3467" s="31" t="str">
        <f t="shared" si="26"/>
        <v> </v>
      </c>
      <c r="H3467" s="31" t="str">
        <f t="shared" si="27"/>
        <v> </v>
      </c>
    </row>
    <row r="3468" spans="7:8">
      <c r="G3468" s="31" t="str">
        <f t="shared" si="26"/>
        <v> </v>
      </c>
      <c r="H3468" s="31" t="str">
        <f t="shared" si="27"/>
        <v> </v>
      </c>
    </row>
    <row r="3469" spans="7:8">
      <c r="G3469" s="31" t="str">
        <f t="shared" si="26"/>
        <v> </v>
      </c>
      <c r="H3469" s="31" t="str">
        <f t="shared" si="27"/>
        <v> </v>
      </c>
    </row>
    <row r="3470" spans="7:8">
      <c r="G3470" s="31" t="str">
        <f t="shared" si="26"/>
        <v> </v>
      </c>
      <c r="H3470" s="31" t="str">
        <f t="shared" si="27"/>
        <v> </v>
      </c>
    </row>
    <row r="3471" spans="7:8">
      <c r="G3471" s="31" t="str">
        <f t="shared" si="26"/>
        <v> </v>
      </c>
      <c r="H3471" s="31" t="str">
        <f t="shared" si="27"/>
        <v> </v>
      </c>
    </row>
    <row r="3472" spans="7:8">
      <c r="G3472" s="31" t="str">
        <f t="shared" si="26"/>
        <v> </v>
      </c>
      <c r="H3472" s="31" t="str">
        <f t="shared" si="27"/>
        <v> </v>
      </c>
    </row>
    <row r="3473" spans="7:8">
      <c r="G3473" s="31" t="str">
        <f t="shared" si="26"/>
        <v> </v>
      </c>
      <c r="H3473" s="31" t="str">
        <f t="shared" si="27"/>
        <v> </v>
      </c>
    </row>
    <row r="3474" spans="7:8">
      <c r="G3474" s="31" t="str">
        <f t="shared" si="26"/>
        <v> </v>
      </c>
      <c r="H3474" s="31" t="str">
        <f t="shared" si="27"/>
        <v> </v>
      </c>
    </row>
    <row r="3475" spans="7:8">
      <c r="G3475" s="31" t="str">
        <f t="shared" si="26"/>
        <v> </v>
      </c>
      <c r="H3475" s="31" t="str">
        <f t="shared" si="27"/>
        <v> </v>
      </c>
    </row>
    <row r="3476" spans="7:8">
      <c r="G3476" s="31" t="str">
        <f t="shared" si="26"/>
        <v> </v>
      </c>
      <c r="H3476" s="31" t="str">
        <f t="shared" si="27"/>
        <v> </v>
      </c>
    </row>
    <row r="3477" spans="7:8">
      <c r="G3477" s="31" t="str">
        <f t="shared" si="26"/>
        <v> </v>
      </c>
      <c r="H3477" s="31" t="str">
        <f t="shared" si="27"/>
        <v> </v>
      </c>
    </row>
    <row r="3478" spans="7:8">
      <c r="G3478" s="31" t="str">
        <f t="shared" si="26"/>
        <v> </v>
      </c>
      <c r="H3478" s="31" t="str">
        <f t="shared" si="27"/>
        <v> </v>
      </c>
    </row>
    <row r="3479" spans="7:8">
      <c r="G3479" s="31" t="str">
        <f t="shared" si="26"/>
        <v> </v>
      </c>
      <c r="H3479" s="31" t="str">
        <f t="shared" si="27"/>
        <v> </v>
      </c>
    </row>
    <row r="3480" spans="7:8">
      <c r="G3480" s="31" t="str">
        <f t="shared" si="26"/>
        <v> </v>
      </c>
      <c r="H3480" s="31" t="str">
        <f t="shared" si="27"/>
        <v> </v>
      </c>
    </row>
    <row r="3481" spans="7:8">
      <c r="G3481" s="31" t="str">
        <f t="shared" si="26"/>
        <v> </v>
      </c>
      <c r="H3481" s="31" t="str">
        <f t="shared" si="27"/>
        <v> </v>
      </c>
    </row>
    <row r="3482" spans="7:8">
      <c r="G3482" s="31" t="str">
        <f t="shared" si="26"/>
        <v> </v>
      </c>
      <c r="H3482" s="31" t="str">
        <f t="shared" si="27"/>
        <v> </v>
      </c>
    </row>
    <row r="3483" spans="7:8">
      <c r="G3483" s="31" t="str">
        <f t="shared" si="26"/>
        <v> </v>
      </c>
      <c r="H3483" s="31" t="str">
        <f t="shared" si="27"/>
        <v> </v>
      </c>
    </row>
    <row r="3484" spans="7:8">
      <c r="G3484" s="31" t="str">
        <f t="shared" si="26"/>
        <v> </v>
      </c>
      <c r="H3484" s="31" t="str">
        <f t="shared" si="27"/>
        <v> </v>
      </c>
    </row>
    <row r="3485" spans="7:8">
      <c r="G3485" s="31" t="str">
        <f t="shared" si="26"/>
        <v> </v>
      </c>
      <c r="H3485" s="31" t="str">
        <f t="shared" si="27"/>
        <v> </v>
      </c>
    </row>
    <row r="3486" spans="7:8">
      <c r="G3486" s="31" t="str">
        <f t="shared" si="26"/>
        <v> </v>
      </c>
      <c r="H3486" s="31" t="str">
        <f t="shared" si="27"/>
        <v> </v>
      </c>
    </row>
    <row r="3487" spans="7:8">
      <c r="G3487" s="31" t="str">
        <f t="shared" si="26"/>
        <v> </v>
      </c>
      <c r="H3487" s="31" t="str">
        <f t="shared" si="27"/>
        <v> </v>
      </c>
    </row>
    <row r="3488" spans="7:8">
      <c r="G3488" s="31" t="str">
        <f t="shared" si="26"/>
        <v> </v>
      </c>
      <c r="H3488" s="31" t="str">
        <f t="shared" si="27"/>
        <v> </v>
      </c>
    </row>
    <row r="3489" spans="7:8">
      <c r="G3489" s="31" t="str">
        <f t="shared" si="26"/>
        <v> </v>
      </c>
      <c r="H3489" s="31" t="str">
        <f t="shared" si="27"/>
        <v> </v>
      </c>
    </row>
    <row r="3490" spans="7:8">
      <c r="G3490" s="31" t="str">
        <f t="shared" si="26"/>
        <v> </v>
      </c>
      <c r="H3490" s="31" t="str">
        <f t="shared" si="27"/>
        <v> </v>
      </c>
    </row>
    <row r="3491" spans="7:8">
      <c r="G3491" s="31" t="str">
        <f t="shared" si="26"/>
        <v> </v>
      </c>
      <c r="H3491" s="31" t="str">
        <f t="shared" si="27"/>
        <v> </v>
      </c>
    </row>
    <row r="3492" spans="7:8">
      <c r="G3492" s="31" t="str">
        <f t="shared" si="26"/>
        <v> </v>
      </c>
      <c r="H3492" s="31" t="str">
        <f t="shared" si="27"/>
        <v> </v>
      </c>
    </row>
    <row r="3493" spans="7:8">
      <c r="G3493" s="31" t="str">
        <f t="shared" si="26"/>
        <v> </v>
      </c>
      <c r="H3493" s="31" t="str">
        <f t="shared" si="27"/>
        <v> </v>
      </c>
    </row>
    <row r="3494" spans="7:8">
      <c r="G3494" s="31" t="str">
        <f t="shared" si="26"/>
        <v> </v>
      </c>
      <c r="H3494" s="31" t="str">
        <f t="shared" si="27"/>
        <v> </v>
      </c>
    </row>
    <row r="3495" spans="7:8">
      <c r="G3495" s="31" t="str">
        <f t="shared" si="26"/>
        <v> </v>
      </c>
      <c r="H3495" s="31" t="str">
        <f t="shared" si="27"/>
        <v> </v>
      </c>
    </row>
    <row r="3496" spans="7:8">
      <c r="G3496" s="31" t="str">
        <f t="shared" si="26"/>
        <v> </v>
      </c>
      <c r="H3496" s="31" t="str">
        <f t="shared" si="27"/>
        <v> </v>
      </c>
    </row>
    <row r="3497" spans="7:8">
      <c r="G3497" s="31" t="str">
        <f t="shared" si="26"/>
        <v> </v>
      </c>
      <c r="H3497" s="31" t="str">
        <f t="shared" si="27"/>
        <v> </v>
      </c>
    </row>
    <row r="3498" spans="7:8">
      <c r="G3498" s="31" t="str">
        <f t="shared" si="26"/>
        <v> </v>
      </c>
      <c r="H3498" s="31" t="str">
        <f t="shared" si="27"/>
        <v> </v>
      </c>
    </row>
    <row r="3499" spans="7:8">
      <c r="G3499" s="31" t="str">
        <f t="shared" si="26"/>
        <v> </v>
      </c>
      <c r="H3499" s="31" t="str">
        <f t="shared" si="27"/>
        <v> </v>
      </c>
    </row>
    <row r="3500" spans="7:8">
      <c r="G3500" s="31" t="str">
        <f t="shared" si="26"/>
        <v> </v>
      </c>
      <c r="H3500" s="31" t="str">
        <f t="shared" si="27"/>
        <v> </v>
      </c>
    </row>
    <row r="3501" spans="7:8">
      <c r="G3501" s="31" t="str">
        <f t="shared" si="26"/>
        <v> </v>
      </c>
      <c r="H3501" s="31" t="str">
        <f t="shared" si="27"/>
        <v> </v>
      </c>
    </row>
    <row r="3502" spans="7:8">
      <c r="G3502" s="31" t="str">
        <f t="shared" si="26"/>
        <v> </v>
      </c>
      <c r="H3502" s="31" t="str">
        <f t="shared" si="27"/>
        <v> </v>
      </c>
    </row>
    <row r="3503" spans="7:8">
      <c r="G3503" s="31" t="str">
        <f t="shared" si="26"/>
        <v> </v>
      </c>
      <c r="H3503" s="31" t="str">
        <f t="shared" si="27"/>
        <v> </v>
      </c>
    </row>
    <row r="3504" spans="7:8">
      <c r="G3504" s="31" t="str">
        <f t="shared" si="26"/>
        <v> </v>
      </c>
      <c r="H3504" s="31" t="str">
        <f t="shared" si="27"/>
        <v> </v>
      </c>
    </row>
    <row r="3505" spans="7:8">
      <c r="G3505" s="31" t="str">
        <f t="shared" si="26"/>
        <v> </v>
      </c>
      <c r="H3505" s="31" t="str">
        <f t="shared" si="27"/>
        <v> </v>
      </c>
    </row>
    <row r="3506" spans="7:8">
      <c r="G3506" s="31" t="str">
        <f t="shared" si="26"/>
        <v> </v>
      </c>
      <c r="H3506" s="31" t="str">
        <f t="shared" si="27"/>
        <v> </v>
      </c>
    </row>
    <row r="3507" spans="7:8">
      <c r="G3507" s="31" t="str">
        <f t="shared" si="26"/>
        <v> </v>
      </c>
      <c r="H3507" s="31" t="str">
        <f t="shared" si="27"/>
        <v> </v>
      </c>
    </row>
    <row r="3508" spans="7:8">
      <c r="G3508" s="31" t="str">
        <f t="shared" si="26"/>
        <v> </v>
      </c>
      <c r="H3508" s="31" t="str">
        <f t="shared" si="27"/>
        <v> </v>
      </c>
    </row>
    <row r="3509" spans="7:8">
      <c r="G3509" s="31" t="str">
        <f t="shared" si="26"/>
        <v> </v>
      </c>
      <c r="H3509" s="31" t="str">
        <f t="shared" si="27"/>
        <v> </v>
      </c>
    </row>
    <row r="3510" spans="7:8">
      <c r="G3510" s="31" t="str">
        <f t="shared" si="26"/>
        <v> </v>
      </c>
      <c r="H3510" s="31" t="str">
        <f t="shared" si="27"/>
        <v> </v>
      </c>
    </row>
    <row r="3511" spans="7:8">
      <c r="G3511" s="31" t="str">
        <f t="shared" si="26"/>
        <v> </v>
      </c>
      <c r="H3511" s="31" t="str">
        <f t="shared" si="27"/>
        <v> </v>
      </c>
    </row>
    <row r="3512" spans="7:8">
      <c r="G3512" s="31" t="str">
        <f t="shared" si="26"/>
        <v> </v>
      </c>
      <c r="H3512" s="31" t="str">
        <f t="shared" si="27"/>
        <v> </v>
      </c>
    </row>
    <row r="3513" spans="7:8">
      <c r="G3513" s="31" t="str">
        <f t="shared" si="26"/>
        <v> </v>
      </c>
      <c r="H3513" s="31" t="str">
        <f t="shared" si="27"/>
        <v> </v>
      </c>
    </row>
    <row r="3514" spans="7:8">
      <c r="G3514" s="31" t="str">
        <f t="shared" si="26"/>
        <v> </v>
      </c>
      <c r="H3514" s="31" t="str">
        <f t="shared" si="27"/>
        <v> </v>
      </c>
    </row>
    <row r="3515" spans="7:8">
      <c r="G3515" s="31" t="str">
        <f t="shared" si="26"/>
        <v> </v>
      </c>
      <c r="H3515" s="31" t="str">
        <f t="shared" si="27"/>
        <v> </v>
      </c>
    </row>
    <row r="3516" spans="7:8">
      <c r="G3516" s="31" t="str">
        <f t="shared" si="26"/>
        <v> </v>
      </c>
      <c r="H3516" s="31" t="str">
        <f t="shared" si="27"/>
        <v> </v>
      </c>
    </row>
    <row r="3517" spans="7:8">
      <c r="G3517" s="31" t="str">
        <f t="shared" si="26"/>
        <v> </v>
      </c>
      <c r="H3517" s="31" t="str">
        <f t="shared" si="27"/>
        <v> </v>
      </c>
    </row>
    <row r="3518" spans="7:8">
      <c r="G3518" s="31" t="str">
        <f t="shared" si="26"/>
        <v> </v>
      </c>
      <c r="H3518" s="31" t="str">
        <f t="shared" si="27"/>
        <v> </v>
      </c>
    </row>
    <row r="3519" spans="7:8">
      <c r="G3519" s="31" t="str">
        <f t="shared" si="26"/>
        <v> </v>
      </c>
      <c r="H3519" s="31" t="str">
        <f t="shared" si="27"/>
        <v> </v>
      </c>
    </row>
    <row r="3520" spans="7:8">
      <c r="G3520" s="31" t="str">
        <f t="shared" si="26"/>
        <v> </v>
      </c>
      <c r="H3520" s="31" t="str">
        <f t="shared" si="27"/>
        <v> </v>
      </c>
    </row>
    <row r="3521" spans="7:8">
      <c r="G3521" s="31" t="str">
        <f t="shared" si="26"/>
        <v> </v>
      </c>
      <c r="H3521" s="31" t="str">
        <f t="shared" si="27"/>
        <v> </v>
      </c>
    </row>
    <row r="3522" spans="7:8">
      <c r="G3522" s="31" t="str">
        <f t="shared" si="26"/>
        <v> </v>
      </c>
      <c r="H3522" s="31" t="str">
        <f t="shared" si="27"/>
        <v> </v>
      </c>
    </row>
    <row r="3523" spans="7:8">
      <c r="G3523" s="31" t="str">
        <f t="shared" si="26"/>
        <v> </v>
      </c>
      <c r="H3523" s="31" t="str">
        <f t="shared" si="27"/>
        <v> </v>
      </c>
    </row>
    <row r="3524" spans="7:8">
      <c r="G3524" s="31" t="str">
        <f t="shared" si="26"/>
        <v> </v>
      </c>
      <c r="H3524" s="31" t="str">
        <f t="shared" si="27"/>
        <v> </v>
      </c>
    </row>
    <row r="3525" spans="7:8">
      <c r="G3525" s="31" t="str">
        <f t="shared" si="26"/>
        <v> </v>
      </c>
      <c r="H3525" s="31" t="str">
        <f t="shared" si="27"/>
        <v> </v>
      </c>
    </row>
    <row r="3526" spans="7:8">
      <c r="G3526" s="31" t="str">
        <f t="shared" si="26"/>
        <v> </v>
      </c>
      <c r="H3526" s="31" t="str">
        <f t="shared" si="27"/>
        <v> </v>
      </c>
    </row>
    <row r="3527" spans="7:8">
      <c r="G3527" s="31" t="str">
        <f t="shared" si="26"/>
        <v> </v>
      </c>
      <c r="H3527" s="31" t="str">
        <f t="shared" si="27"/>
        <v> </v>
      </c>
    </row>
    <row r="3528" spans="7:8">
      <c r="G3528" s="31" t="str">
        <f t="shared" si="26"/>
        <v> </v>
      </c>
      <c r="H3528" s="31" t="str">
        <f t="shared" si="27"/>
        <v> </v>
      </c>
    </row>
    <row r="3529" spans="7:8">
      <c r="G3529" s="31" t="str">
        <f t="shared" si="26"/>
        <v> </v>
      </c>
      <c r="H3529" s="31" t="str">
        <f t="shared" si="27"/>
        <v> </v>
      </c>
    </row>
    <row r="3530" spans="7:8">
      <c r="G3530" s="31" t="str">
        <f t="shared" si="26"/>
        <v> </v>
      </c>
      <c r="H3530" s="31" t="str">
        <f t="shared" si="27"/>
        <v> </v>
      </c>
    </row>
    <row r="3531" spans="7:8">
      <c r="G3531" s="31" t="str">
        <f t="shared" si="26"/>
        <v> </v>
      </c>
      <c r="H3531" s="31" t="str">
        <f t="shared" si="27"/>
        <v> </v>
      </c>
    </row>
    <row r="3532" spans="7:8">
      <c r="G3532" s="31" t="str">
        <f t="shared" si="26"/>
        <v> </v>
      </c>
      <c r="H3532" s="31" t="str">
        <f t="shared" si="27"/>
        <v> </v>
      </c>
    </row>
    <row r="3533" spans="7:8">
      <c r="G3533" s="31" t="str">
        <f t="shared" si="26"/>
        <v> </v>
      </c>
      <c r="H3533" s="31" t="str">
        <f t="shared" si="27"/>
        <v> </v>
      </c>
    </row>
    <row r="3534" spans="7:8">
      <c r="G3534" s="31" t="str">
        <f t="shared" si="26"/>
        <v> </v>
      </c>
      <c r="H3534" s="31" t="str">
        <f t="shared" si="27"/>
        <v> </v>
      </c>
    </row>
    <row r="3535" spans="7:8">
      <c r="G3535" s="31" t="str">
        <f t="shared" si="26"/>
        <v> </v>
      </c>
      <c r="H3535" s="31" t="str">
        <f t="shared" si="27"/>
        <v> </v>
      </c>
    </row>
    <row r="3536" spans="7:8">
      <c r="G3536" s="31" t="str">
        <f t="shared" si="26"/>
        <v> </v>
      </c>
      <c r="H3536" s="31" t="str">
        <f t="shared" si="27"/>
        <v> </v>
      </c>
    </row>
    <row r="3537" spans="7:8">
      <c r="G3537" s="31" t="str">
        <f t="shared" si="26"/>
        <v> </v>
      </c>
      <c r="H3537" s="31" t="str">
        <f t="shared" si="27"/>
        <v> </v>
      </c>
    </row>
    <row r="3538" spans="7:8">
      <c r="G3538" s="31" t="str">
        <f t="shared" si="26"/>
        <v> </v>
      </c>
      <c r="H3538" s="31" t="str">
        <f t="shared" si="27"/>
        <v> </v>
      </c>
    </row>
    <row r="3539" spans="7:8">
      <c r="G3539" s="31" t="str">
        <f t="shared" si="26"/>
        <v> </v>
      </c>
      <c r="H3539" s="31" t="str">
        <f t="shared" si="27"/>
        <v> </v>
      </c>
    </row>
    <row r="3540" spans="7:8">
      <c r="G3540" s="31" t="str">
        <f t="shared" si="26"/>
        <v> </v>
      </c>
      <c r="H3540" s="31" t="str">
        <f t="shared" si="27"/>
        <v> </v>
      </c>
    </row>
    <row r="3541" spans="7:8">
      <c r="G3541" s="31" t="str">
        <f t="shared" si="26"/>
        <v> </v>
      </c>
      <c r="H3541" s="31" t="str">
        <f t="shared" si="27"/>
        <v> </v>
      </c>
    </row>
    <row r="3542" spans="7:8">
      <c r="G3542" s="31" t="str">
        <f t="shared" si="26"/>
        <v> </v>
      </c>
      <c r="H3542" s="31" t="str">
        <f t="shared" si="27"/>
        <v> </v>
      </c>
    </row>
    <row r="3543" spans="7:8">
      <c r="G3543" s="31" t="str">
        <f t="shared" si="26"/>
        <v> </v>
      </c>
      <c r="H3543" s="31" t="str">
        <f t="shared" si="27"/>
        <v> </v>
      </c>
    </row>
    <row r="3544" spans="7:8">
      <c r="G3544" s="31" t="str">
        <f t="shared" si="26"/>
        <v> </v>
      </c>
      <c r="H3544" s="31" t="str">
        <f t="shared" si="27"/>
        <v> </v>
      </c>
    </row>
    <row r="3545" spans="7:8">
      <c r="G3545" s="31" t="str">
        <f t="shared" si="26"/>
        <v> </v>
      </c>
      <c r="H3545" s="31" t="str">
        <f t="shared" si="27"/>
        <v> </v>
      </c>
    </row>
    <row r="3546" spans="7:8">
      <c r="G3546" s="31" t="str">
        <f t="shared" si="26"/>
        <v> </v>
      </c>
      <c r="H3546" s="31" t="str">
        <f t="shared" si="27"/>
        <v> </v>
      </c>
    </row>
    <row r="3547" spans="7:8">
      <c r="G3547" s="31" t="str">
        <f t="shared" si="26"/>
        <v> </v>
      </c>
      <c r="H3547" s="31" t="str">
        <f t="shared" si="27"/>
        <v> </v>
      </c>
    </row>
    <row r="3548" spans="7:8">
      <c r="G3548" s="31" t="str">
        <f t="shared" si="26"/>
        <v> </v>
      </c>
      <c r="H3548" s="31" t="str">
        <f t="shared" si="27"/>
        <v> </v>
      </c>
    </row>
    <row r="3549" spans="7:8">
      <c r="G3549" s="31" t="str">
        <f t="shared" si="26"/>
        <v> </v>
      </c>
      <c r="H3549" s="31" t="str">
        <f t="shared" si="27"/>
        <v> </v>
      </c>
    </row>
    <row r="3550" spans="7:8">
      <c r="G3550" s="31" t="str">
        <f t="shared" si="26"/>
        <v> </v>
      </c>
      <c r="H3550" s="31" t="str">
        <f t="shared" si="27"/>
        <v> </v>
      </c>
    </row>
    <row r="3551" spans="7:8">
      <c r="G3551" s="31" t="str">
        <f t="shared" si="26"/>
        <v> </v>
      </c>
      <c r="H3551" s="31" t="str">
        <f t="shared" si="27"/>
        <v> </v>
      </c>
    </row>
    <row r="3552" spans="7:8">
      <c r="G3552" s="31" t="str">
        <f t="shared" si="26"/>
        <v> </v>
      </c>
      <c r="H3552" s="31" t="str">
        <f t="shared" si="27"/>
        <v> </v>
      </c>
    </row>
    <row r="3553" spans="7:8">
      <c r="G3553" s="31" t="str">
        <f t="shared" si="26"/>
        <v> </v>
      </c>
      <c r="H3553" s="31" t="str">
        <f t="shared" si="27"/>
        <v> </v>
      </c>
    </row>
    <row r="3554" spans="7:8">
      <c r="G3554" s="31" t="str">
        <f t="shared" si="26"/>
        <v> </v>
      </c>
      <c r="H3554" s="31" t="str">
        <f t="shared" si="27"/>
        <v> </v>
      </c>
    </row>
    <row r="3555" spans="7:8">
      <c r="G3555" s="31" t="str">
        <f t="shared" si="26"/>
        <v> </v>
      </c>
      <c r="H3555" s="31" t="str">
        <f t="shared" si="27"/>
        <v> </v>
      </c>
    </row>
    <row r="3556" spans="7:8">
      <c r="G3556" s="31" t="str">
        <f t="shared" si="26"/>
        <v> </v>
      </c>
      <c r="H3556" s="31" t="str">
        <f t="shared" si="27"/>
        <v> </v>
      </c>
    </row>
    <row r="3557" spans="7:8">
      <c r="G3557" s="31" t="str">
        <f t="shared" si="26"/>
        <v> </v>
      </c>
      <c r="H3557" s="31" t="str">
        <f t="shared" si="27"/>
        <v> </v>
      </c>
    </row>
    <row r="3558" spans="7:8">
      <c r="G3558" s="31" t="str">
        <f t="shared" si="26"/>
        <v> </v>
      </c>
      <c r="H3558" s="31" t="str">
        <f t="shared" si="27"/>
        <v> </v>
      </c>
    </row>
    <row r="3559" spans="7:8">
      <c r="G3559" s="31" t="str">
        <f t="shared" si="26"/>
        <v> </v>
      </c>
      <c r="H3559" s="31" t="str">
        <f t="shared" si="27"/>
        <v> </v>
      </c>
    </row>
    <row r="3560" spans="7:8">
      <c r="G3560" s="31" t="str">
        <f t="shared" si="26"/>
        <v> </v>
      </c>
      <c r="H3560" s="31" t="str">
        <f t="shared" si="27"/>
        <v> </v>
      </c>
    </row>
    <row r="3561" spans="7:8">
      <c r="G3561" s="31" t="str">
        <f t="shared" si="26"/>
        <v> </v>
      </c>
      <c r="H3561" s="31" t="str">
        <f t="shared" si="27"/>
        <v> </v>
      </c>
    </row>
    <row r="3562" spans="7:8">
      <c r="G3562" s="31" t="str">
        <f t="shared" si="26"/>
        <v> </v>
      </c>
      <c r="H3562" s="31" t="str">
        <f t="shared" si="27"/>
        <v> </v>
      </c>
    </row>
    <row r="3563" spans="7:8">
      <c r="G3563" s="31" t="str">
        <f t="shared" si="26"/>
        <v> </v>
      </c>
      <c r="H3563" s="31" t="str">
        <f t="shared" si="27"/>
        <v> </v>
      </c>
    </row>
    <row r="3564" spans="7:8">
      <c r="G3564" s="31" t="str">
        <f t="shared" si="26"/>
        <v> </v>
      </c>
      <c r="H3564" s="31" t="str">
        <f t="shared" si="27"/>
        <v> </v>
      </c>
    </row>
    <row r="3565" spans="7:8">
      <c r="G3565" s="31" t="str">
        <f t="shared" si="26"/>
        <v> </v>
      </c>
      <c r="H3565" s="31" t="str">
        <f t="shared" si="27"/>
        <v> </v>
      </c>
    </row>
    <row r="3566" spans="7:8">
      <c r="G3566" s="31" t="str">
        <f t="shared" si="26"/>
        <v> </v>
      </c>
      <c r="H3566" s="31" t="str">
        <f t="shared" si="27"/>
        <v> </v>
      </c>
    </row>
    <row r="3567" spans="7:8">
      <c r="G3567" s="31" t="str">
        <f t="shared" si="26"/>
        <v> </v>
      </c>
      <c r="H3567" s="31" t="str">
        <f t="shared" si="27"/>
        <v> </v>
      </c>
    </row>
    <row r="3568" spans="7:8">
      <c r="G3568" s="31" t="str">
        <f t="shared" si="26"/>
        <v> </v>
      </c>
      <c r="H3568" s="31" t="str">
        <f t="shared" si="27"/>
        <v> </v>
      </c>
    </row>
    <row r="3569" spans="7:8">
      <c r="G3569" s="31" t="str">
        <f t="shared" si="26"/>
        <v> </v>
      </c>
      <c r="H3569" s="31" t="str">
        <f t="shared" si="27"/>
        <v> </v>
      </c>
    </row>
    <row r="3570" spans="7:8">
      <c r="G3570" s="31" t="str">
        <f t="shared" si="26"/>
        <v> </v>
      </c>
      <c r="H3570" s="31" t="str">
        <f t="shared" si="27"/>
        <v> </v>
      </c>
    </row>
    <row r="3571" spans="7:8">
      <c r="G3571" s="31" t="str">
        <f t="shared" si="26"/>
        <v> </v>
      </c>
      <c r="H3571" s="31" t="str">
        <f t="shared" si="27"/>
        <v> </v>
      </c>
    </row>
    <row r="3572" spans="7:8">
      <c r="G3572" s="31" t="str">
        <f t="shared" ref="G3572:G3826" si="28">IFERROR(IF($D3572&gt;0,IF($D3572=$G$1,$F3572," ")," ")," ")</f>
        <v> </v>
      </c>
      <c r="H3572" s="31" t="str">
        <f t="shared" ref="H3572:H3826" si="29">IFERROR(IF($D3572&gt;0,IF($D3572=$H$1,$F3572," ")," ")," ")</f>
        <v> </v>
      </c>
    </row>
    <row r="3573" spans="7:8">
      <c r="G3573" s="31" t="str">
        <f t="shared" si="28"/>
        <v> </v>
      </c>
      <c r="H3573" s="31" t="str">
        <f t="shared" si="29"/>
        <v> </v>
      </c>
    </row>
    <row r="3574" spans="7:8">
      <c r="G3574" s="31" t="str">
        <f t="shared" si="28"/>
        <v> </v>
      </c>
      <c r="H3574" s="31" t="str">
        <f t="shared" si="29"/>
        <v> </v>
      </c>
    </row>
    <row r="3575" spans="7:8">
      <c r="G3575" s="31" t="str">
        <f t="shared" si="28"/>
        <v> </v>
      </c>
      <c r="H3575" s="31" t="str">
        <f t="shared" si="29"/>
        <v> </v>
      </c>
    </row>
    <row r="3576" spans="7:8">
      <c r="G3576" s="31" t="str">
        <f t="shared" si="28"/>
        <v> </v>
      </c>
      <c r="H3576" s="31" t="str">
        <f t="shared" si="29"/>
        <v> </v>
      </c>
    </row>
    <row r="3577" spans="7:8">
      <c r="G3577" s="31" t="str">
        <f t="shared" si="28"/>
        <v> </v>
      </c>
      <c r="H3577" s="31" t="str">
        <f t="shared" si="29"/>
        <v> </v>
      </c>
    </row>
    <row r="3578" spans="7:8">
      <c r="G3578" s="31" t="str">
        <f t="shared" si="28"/>
        <v> </v>
      </c>
      <c r="H3578" s="31" t="str">
        <f t="shared" si="29"/>
        <v> </v>
      </c>
    </row>
    <row r="3579" spans="7:8">
      <c r="G3579" s="31" t="str">
        <f t="shared" si="28"/>
        <v> </v>
      </c>
      <c r="H3579" s="31" t="str">
        <f t="shared" si="29"/>
        <v> </v>
      </c>
    </row>
    <row r="3580" spans="7:8">
      <c r="G3580" s="31" t="str">
        <f t="shared" si="28"/>
        <v> </v>
      </c>
      <c r="H3580" s="31" t="str">
        <f t="shared" si="29"/>
        <v> </v>
      </c>
    </row>
    <row r="3581" spans="7:8">
      <c r="G3581" s="31" t="str">
        <f t="shared" si="28"/>
        <v> </v>
      </c>
      <c r="H3581" s="31" t="str">
        <f t="shared" si="29"/>
        <v> </v>
      </c>
    </row>
    <row r="3582" spans="7:8">
      <c r="G3582" s="31" t="str">
        <f t="shared" si="28"/>
        <v> </v>
      </c>
      <c r="H3582" s="31" t="str">
        <f t="shared" si="29"/>
        <v> </v>
      </c>
    </row>
    <row r="3583" spans="7:8">
      <c r="G3583" s="31" t="str">
        <f t="shared" si="28"/>
        <v> </v>
      </c>
      <c r="H3583" s="31" t="str">
        <f t="shared" si="29"/>
        <v> </v>
      </c>
    </row>
    <row r="3584" spans="7:8">
      <c r="G3584" s="31" t="str">
        <f t="shared" si="28"/>
        <v> </v>
      </c>
      <c r="H3584" s="31" t="str">
        <f t="shared" si="29"/>
        <v> </v>
      </c>
    </row>
    <row r="3585" spans="7:8">
      <c r="G3585" s="31" t="str">
        <f t="shared" si="28"/>
        <v> </v>
      </c>
      <c r="H3585" s="31" t="str">
        <f t="shared" si="29"/>
        <v> </v>
      </c>
    </row>
    <row r="3586" spans="7:8">
      <c r="G3586" s="31" t="str">
        <f t="shared" si="28"/>
        <v> </v>
      </c>
      <c r="H3586" s="31" t="str">
        <f t="shared" si="29"/>
        <v> </v>
      </c>
    </row>
    <row r="3587" spans="7:8">
      <c r="G3587" s="31" t="str">
        <f t="shared" si="28"/>
        <v> </v>
      </c>
      <c r="H3587" s="31" t="str">
        <f t="shared" si="29"/>
        <v> </v>
      </c>
    </row>
    <row r="3588" spans="7:8">
      <c r="G3588" s="31" t="str">
        <f t="shared" si="28"/>
        <v> </v>
      </c>
      <c r="H3588" s="31" t="str">
        <f t="shared" si="29"/>
        <v> </v>
      </c>
    </row>
    <row r="3589" spans="7:8">
      <c r="G3589" s="31" t="str">
        <f t="shared" si="28"/>
        <v> </v>
      </c>
      <c r="H3589" s="31" t="str">
        <f t="shared" si="29"/>
        <v> </v>
      </c>
    </row>
    <row r="3590" spans="7:8">
      <c r="G3590" s="31" t="str">
        <f t="shared" si="28"/>
        <v> </v>
      </c>
      <c r="H3590" s="31" t="str">
        <f t="shared" si="29"/>
        <v> </v>
      </c>
    </row>
    <row r="3591" spans="7:8">
      <c r="G3591" s="31" t="str">
        <f t="shared" si="28"/>
        <v> </v>
      </c>
      <c r="H3591" s="31" t="str">
        <f t="shared" si="29"/>
        <v> </v>
      </c>
    </row>
    <row r="3592" spans="7:8">
      <c r="G3592" s="31" t="str">
        <f t="shared" si="28"/>
        <v> </v>
      </c>
      <c r="H3592" s="31" t="str">
        <f t="shared" si="29"/>
        <v> </v>
      </c>
    </row>
    <row r="3593" spans="7:8">
      <c r="G3593" s="31" t="str">
        <f t="shared" si="28"/>
        <v> </v>
      </c>
      <c r="H3593" s="31" t="str">
        <f t="shared" si="29"/>
        <v> </v>
      </c>
    </row>
    <row r="3594" spans="7:8">
      <c r="G3594" s="31" t="str">
        <f t="shared" si="28"/>
        <v> </v>
      </c>
      <c r="H3594" s="31" t="str">
        <f t="shared" si="29"/>
        <v> </v>
      </c>
    </row>
    <row r="3595" spans="7:8">
      <c r="G3595" s="31" t="str">
        <f t="shared" si="28"/>
        <v> </v>
      </c>
      <c r="H3595" s="31" t="str">
        <f t="shared" si="29"/>
        <v> </v>
      </c>
    </row>
    <row r="3596" spans="7:8">
      <c r="G3596" s="31" t="str">
        <f t="shared" si="28"/>
        <v> </v>
      </c>
      <c r="H3596" s="31" t="str">
        <f t="shared" si="29"/>
        <v> </v>
      </c>
    </row>
    <row r="3597" spans="7:8">
      <c r="G3597" s="31" t="str">
        <f t="shared" si="28"/>
        <v> </v>
      </c>
      <c r="H3597" s="31" t="str">
        <f t="shared" si="29"/>
        <v> </v>
      </c>
    </row>
    <row r="3598" spans="7:8">
      <c r="G3598" s="31" t="str">
        <f t="shared" si="28"/>
        <v> </v>
      </c>
      <c r="H3598" s="31" t="str">
        <f t="shared" si="29"/>
        <v> </v>
      </c>
    </row>
    <row r="3599" spans="7:8">
      <c r="G3599" s="31" t="str">
        <f t="shared" si="28"/>
        <v> </v>
      </c>
      <c r="H3599" s="31" t="str">
        <f t="shared" si="29"/>
        <v> </v>
      </c>
    </row>
    <row r="3600" spans="7:8">
      <c r="G3600" s="31" t="str">
        <f t="shared" si="28"/>
        <v> </v>
      </c>
      <c r="H3600" s="31" t="str">
        <f t="shared" si="29"/>
        <v> </v>
      </c>
    </row>
    <row r="3601" spans="7:8">
      <c r="G3601" s="31" t="str">
        <f t="shared" si="28"/>
        <v> </v>
      </c>
      <c r="H3601" s="31" t="str">
        <f t="shared" si="29"/>
        <v> </v>
      </c>
    </row>
    <row r="3602" spans="7:8">
      <c r="G3602" s="31" t="str">
        <f t="shared" si="28"/>
        <v> </v>
      </c>
      <c r="H3602" s="31" t="str">
        <f t="shared" si="29"/>
        <v> </v>
      </c>
    </row>
    <row r="3603" spans="7:8">
      <c r="G3603" s="31" t="str">
        <f t="shared" si="28"/>
        <v> </v>
      </c>
      <c r="H3603" s="31" t="str">
        <f t="shared" si="29"/>
        <v> </v>
      </c>
    </row>
    <row r="3604" spans="7:8">
      <c r="G3604" s="31" t="str">
        <f t="shared" si="28"/>
        <v> </v>
      </c>
      <c r="H3604" s="31" t="str">
        <f t="shared" si="29"/>
        <v> </v>
      </c>
    </row>
    <row r="3605" spans="7:8">
      <c r="G3605" s="31" t="str">
        <f t="shared" si="28"/>
        <v> </v>
      </c>
      <c r="H3605" s="31" t="str">
        <f t="shared" si="29"/>
        <v> </v>
      </c>
    </row>
    <row r="3606" spans="7:8">
      <c r="G3606" s="31" t="str">
        <f t="shared" si="28"/>
        <v> </v>
      </c>
      <c r="H3606" s="31" t="str">
        <f t="shared" si="29"/>
        <v> </v>
      </c>
    </row>
    <row r="3607" spans="7:8">
      <c r="G3607" s="31" t="str">
        <f t="shared" si="28"/>
        <v> </v>
      </c>
      <c r="H3607" s="31" t="str">
        <f t="shared" si="29"/>
        <v> </v>
      </c>
    </row>
    <row r="3608" spans="7:8">
      <c r="G3608" s="31" t="str">
        <f t="shared" si="28"/>
        <v> </v>
      </c>
      <c r="H3608" s="31" t="str">
        <f t="shared" si="29"/>
        <v> </v>
      </c>
    </row>
    <row r="3609" spans="7:8">
      <c r="G3609" s="31" t="str">
        <f t="shared" si="28"/>
        <v> </v>
      </c>
      <c r="H3609" s="31" t="str">
        <f t="shared" si="29"/>
        <v> </v>
      </c>
    </row>
    <row r="3610" spans="7:8">
      <c r="G3610" s="31" t="str">
        <f t="shared" si="28"/>
        <v> </v>
      </c>
      <c r="H3610" s="31" t="str">
        <f t="shared" si="29"/>
        <v> </v>
      </c>
    </row>
    <row r="3611" spans="7:8">
      <c r="G3611" s="31" t="str">
        <f t="shared" si="28"/>
        <v> </v>
      </c>
      <c r="H3611" s="31" t="str">
        <f t="shared" si="29"/>
        <v> </v>
      </c>
    </row>
    <row r="3612" spans="7:8">
      <c r="G3612" s="31" t="str">
        <f t="shared" si="28"/>
        <v> </v>
      </c>
      <c r="H3612" s="31" t="str">
        <f t="shared" si="29"/>
        <v> </v>
      </c>
    </row>
    <row r="3613" spans="7:8">
      <c r="G3613" s="31" t="str">
        <f t="shared" si="28"/>
        <v> </v>
      </c>
      <c r="H3613" s="31" t="str">
        <f t="shared" si="29"/>
        <v> </v>
      </c>
    </row>
    <row r="3614" spans="7:8">
      <c r="G3614" s="31" t="str">
        <f t="shared" si="28"/>
        <v> </v>
      </c>
      <c r="H3614" s="31" t="str">
        <f t="shared" si="29"/>
        <v> </v>
      </c>
    </row>
    <row r="3615" spans="7:8">
      <c r="G3615" s="31" t="str">
        <f t="shared" si="28"/>
        <v> </v>
      </c>
      <c r="H3615" s="31" t="str">
        <f t="shared" si="29"/>
        <v> </v>
      </c>
    </row>
    <row r="3616" spans="7:8">
      <c r="G3616" s="31" t="str">
        <f t="shared" si="28"/>
        <v> </v>
      </c>
      <c r="H3616" s="31" t="str">
        <f t="shared" si="29"/>
        <v> </v>
      </c>
    </row>
    <row r="3617" spans="7:8">
      <c r="G3617" s="31" t="str">
        <f t="shared" si="28"/>
        <v> </v>
      </c>
      <c r="H3617" s="31" t="str">
        <f t="shared" si="29"/>
        <v> </v>
      </c>
    </row>
    <row r="3618" spans="7:8">
      <c r="G3618" s="31" t="str">
        <f t="shared" si="28"/>
        <v> </v>
      </c>
      <c r="H3618" s="31" t="str">
        <f t="shared" si="29"/>
        <v> </v>
      </c>
    </row>
    <row r="3619" spans="7:8">
      <c r="G3619" s="31" t="str">
        <f t="shared" si="28"/>
        <v> </v>
      </c>
      <c r="H3619" s="31" t="str">
        <f t="shared" si="29"/>
        <v> </v>
      </c>
    </row>
    <row r="3620" spans="7:8">
      <c r="G3620" s="31" t="str">
        <f t="shared" si="28"/>
        <v> </v>
      </c>
      <c r="H3620" s="31" t="str">
        <f t="shared" si="29"/>
        <v> </v>
      </c>
    </row>
    <row r="3621" spans="7:8">
      <c r="G3621" s="31" t="str">
        <f t="shared" si="28"/>
        <v> </v>
      </c>
      <c r="H3621" s="31" t="str">
        <f t="shared" si="29"/>
        <v> </v>
      </c>
    </row>
    <row r="3622" spans="7:8">
      <c r="G3622" s="31" t="str">
        <f t="shared" si="28"/>
        <v> </v>
      </c>
      <c r="H3622" s="31" t="str">
        <f t="shared" si="29"/>
        <v> </v>
      </c>
    </row>
    <row r="3623" spans="7:8">
      <c r="G3623" s="31" t="str">
        <f t="shared" si="28"/>
        <v> </v>
      </c>
      <c r="H3623" s="31" t="str">
        <f t="shared" si="29"/>
        <v> </v>
      </c>
    </row>
    <row r="3624" spans="7:8">
      <c r="G3624" s="31" t="str">
        <f t="shared" si="28"/>
        <v> </v>
      </c>
      <c r="H3624" s="31" t="str">
        <f t="shared" si="29"/>
        <v> </v>
      </c>
    </row>
    <row r="3625" spans="7:8">
      <c r="G3625" s="31" t="str">
        <f t="shared" si="28"/>
        <v> </v>
      </c>
      <c r="H3625" s="31" t="str">
        <f t="shared" si="29"/>
        <v> </v>
      </c>
    </row>
    <row r="3626" spans="7:8">
      <c r="G3626" s="31" t="str">
        <f t="shared" si="28"/>
        <v> </v>
      </c>
      <c r="H3626" s="31" t="str">
        <f t="shared" si="29"/>
        <v> </v>
      </c>
    </row>
    <row r="3627" spans="7:8">
      <c r="G3627" s="31" t="str">
        <f t="shared" si="28"/>
        <v> </v>
      </c>
      <c r="H3627" s="31" t="str">
        <f t="shared" si="29"/>
        <v> </v>
      </c>
    </row>
    <row r="3628" spans="7:8">
      <c r="G3628" s="31" t="str">
        <f t="shared" si="28"/>
        <v> </v>
      </c>
      <c r="H3628" s="31" t="str">
        <f t="shared" si="29"/>
        <v> </v>
      </c>
    </row>
    <row r="3629" spans="7:8">
      <c r="G3629" s="31" t="str">
        <f t="shared" si="28"/>
        <v> </v>
      </c>
      <c r="H3629" s="31" t="str">
        <f t="shared" si="29"/>
        <v> </v>
      </c>
    </row>
    <row r="3630" spans="7:8">
      <c r="G3630" s="31" t="str">
        <f t="shared" si="28"/>
        <v> </v>
      </c>
      <c r="H3630" s="31" t="str">
        <f t="shared" si="29"/>
        <v> </v>
      </c>
    </row>
    <row r="3631" spans="7:8">
      <c r="G3631" s="31" t="str">
        <f t="shared" si="28"/>
        <v> </v>
      </c>
      <c r="H3631" s="31" t="str">
        <f t="shared" si="29"/>
        <v> </v>
      </c>
    </row>
    <row r="3632" spans="7:8">
      <c r="G3632" s="31" t="str">
        <f t="shared" si="28"/>
        <v> </v>
      </c>
      <c r="H3632" s="31" t="str">
        <f t="shared" si="29"/>
        <v> </v>
      </c>
    </row>
    <row r="3633" spans="7:8">
      <c r="G3633" s="31" t="str">
        <f t="shared" si="28"/>
        <v> </v>
      </c>
      <c r="H3633" s="31" t="str">
        <f t="shared" si="29"/>
        <v> </v>
      </c>
    </row>
    <row r="3634" spans="7:8">
      <c r="G3634" s="31" t="str">
        <f t="shared" si="28"/>
        <v> </v>
      </c>
      <c r="H3634" s="31" t="str">
        <f t="shared" si="29"/>
        <v> </v>
      </c>
    </row>
    <row r="3635" spans="7:8">
      <c r="G3635" s="31" t="str">
        <f t="shared" si="28"/>
        <v> </v>
      </c>
      <c r="H3635" s="31" t="str">
        <f t="shared" si="29"/>
        <v> </v>
      </c>
    </row>
    <row r="3636" spans="7:8">
      <c r="G3636" s="31" t="str">
        <f t="shared" si="28"/>
        <v> </v>
      </c>
      <c r="H3636" s="31" t="str">
        <f t="shared" si="29"/>
        <v> </v>
      </c>
    </row>
    <row r="3637" spans="7:8">
      <c r="G3637" s="31" t="str">
        <f t="shared" si="28"/>
        <v> </v>
      </c>
      <c r="H3637" s="31" t="str">
        <f t="shared" si="29"/>
        <v> </v>
      </c>
    </row>
    <row r="3638" spans="7:8">
      <c r="G3638" s="31" t="str">
        <f t="shared" si="28"/>
        <v> </v>
      </c>
      <c r="H3638" s="31" t="str">
        <f t="shared" si="29"/>
        <v> </v>
      </c>
    </row>
    <row r="3639" spans="7:8">
      <c r="G3639" s="31" t="str">
        <f t="shared" si="28"/>
        <v> </v>
      </c>
      <c r="H3639" s="31" t="str">
        <f t="shared" si="29"/>
        <v> </v>
      </c>
    </row>
    <row r="3640" spans="7:8">
      <c r="G3640" s="31" t="str">
        <f t="shared" si="28"/>
        <v> </v>
      </c>
      <c r="H3640" s="31" t="str">
        <f t="shared" si="29"/>
        <v> </v>
      </c>
    </row>
    <row r="3641" spans="7:8">
      <c r="G3641" s="31" t="str">
        <f t="shared" si="28"/>
        <v> </v>
      </c>
      <c r="H3641" s="31" t="str">
        <f t="shared" si="29"/>
        <v> </v>
      </c>
    </row>
    <row r="3642" spans="7:8">
      <c r="G3642" s="31" t="str">
        <f t="shared" si="28"/>
        <v> </v>
      </c>
      <c r="H3642" s="31" t="str">
        <f t="shared" si="29"/>
        <v> </v>
      </c>
    </row>
    <row r="3643" spans="7:8">
      <c r="G3643" s="31" t="str">
        <f t="shared" si="28"/>
        <v> </v>
      </c>
      <c r="H3643" s="31" t="str">
        <f t="shared" si="29"/>
        <v> </v>
      </c>
    </row>
    <row r="3644" spans="7:8">
      <c r="G3644" s="31" t="str">
        <f t="shared" si="28"/>
        <v> </v>
      </c>
      <c r="H3644" s="31" t="str">
        <f t="shared" si="29"/>
        <v> </v>
      </c>
    </row>
    <row r="3645" spans="7:8">
      <c r="G3645" s="31" t="str">
        <f t="shared" si="28"/>
        <v> </v>
      </c>
      <c r="H3645" s="31" t="str">
        <f t="shared" si="29"/>
        <v> </v>
      </c>
    </row>
    <row r="3646" spans="7:8">
      <c r="G3646" s="31" t="str">
        <f t="shared" si="28"/>
        <v> </v>
      </c>
      <c r="H3646" s="31" t="str">
        <f t="shared" si="29"/>
        <v> </v>
      </c>
    </row>
    <row r="3647" spans="7:8">
      <c r="G3647" s="31" t="str">
        <f t="shared" si="28"/>
        <v> </v>
      </c>
      <c r="H3647" s="31" t="str">
        <f t="shared" si="29"/>
        <v> </v>
      </c>
    </row>
    <row r="3648" spans="7:8">
      <c r="G3648" s="31" t="str">
        <f t="shared" si="28"/>
        <v> </v>
      </c>
      <c r="H3648" s="31" t="str">
        <f t="shared" si="29"/>
        <v> </v>
      </c>
    </row>
    <row r="3649" spans="7:8">
      <c r="G3649" s="31" t="str">
        <f t="shared" si="28"/>
        <v> </v>
      </c>
      <c r="H3649" s="31" t="str">
        <f t="shared" si="29"/>
        <v> </v>
      </c>
    </row>
    <row r="3650" spans="7:8">
      <c r="G3650" s="31" t="str">
        <f t="shared" si="28"/>
        <v> </v>
      </c>
      <c r="H3650" s="31" t="str">
        <f t="shared" si="29"/>
        <v> </v>
      </c>
    </row>
    <row r="3651" spans="7:8">
      <c r="G3651" s="31" t="str">
        <f t="shared" si="28"/>
        <v> </v>
      </c>
      <c r="H3651" s="31" t="str">
        <f t="shared" si="29"/>
        <v> </v>
      </c>
    </row>
    <row r="3652" spans="7:8">
      <c r="G3652" s="31" t="str">
        <f t="shared" si="28"/>
        <v> </v>
      </c>
      <c r="H3652" s="31" t="str">
        <f t="shared" si="29"/>
        <v> </v>
      </c>
    </row>
    <row r="3653" spans="7:8">
      <c r="G3653" s="31" t="str">
        <f t="shared" si="28"/>
        <v> </v>
      </c>
      <c r="H3653" s="31" t="str">
        <f t="shared" si="29"/>
        <v> </v>
      </c>
    </row>
    <row r="3654" spans="7:8">
      <c r="G3654" s="31" t="str">
        <f t="shared" si="28"/>
        <v> </v>
      </c>
      <c r="H3654" s="31" t="str">
        <f t="shared" si="29"/>
        <v> </v>
      </c>
    </row>
    <row r="3655" spans="7:8">
      <c r="G3655" s="31" t="str">
        <f t="shared" si="28"/>
        <v> </v>
      </c>
      <c r="H3655" s="31" t="str">
        <f t="shared" si="29"/>
        <v> </v>
      </c>
    </row>
    <row r="3656" spans="7:8">
      <c r="G3656" s="31" t="str">
        <f t="shared" si="28"/>
        <v> </v>
      </c>
      <c r="H3656" s="31" t="str">
        <f t="shared" si="29"/>
        <v> </v>
      </c>
    </row>
    <row r="3657" spans="7:8">
      <c r="G3657" s="31" t="str">
        <f t="shared" si="28"/>
        <v> </v>
      </c>
      <c r="H3657" s="31" t="str">
        <f t="shared" si="29"/>
        <v> </v>
      </c>
    </row>
    <row r="3658" spans="7:8">
      <c r="G3658" s="31" t="str">
        <f t="shared" si="28"/>
        <v> </v>
      </c>
      <c r="H3658" s="31" t="str">
        <f t="shared" si="29"/>
        <v> </v>
      </c>
    </row>
    <row r="3659" spans="7:8">
      <c r="G3659" s="31" t="str">
        <f t="shared" si="28"/>
        <v> </v>
      </c>
      <c r="H3659" s="31" t="str">
        <f t="shared" si="29"/>
        <v> </v>
      </c>
    </row>
    <row r="3660" spans="7:8">
      <c r="G3660" s="31" t="str">
        <f t="shared" si="28"/>
        <v> </v>
      </c>
      <c r="H3660" s="31" t="str">
        <f t="shared" si="29"/>
        <v> </v>
      </c>
    </row>
    <row r="3661" spans="7:8">
      <c r="G3661" s="31" t="str">
        <f t="shared" si="28"/>
        <v> </v>
      </c>
      <c r="H3661" s="31" t="str">
        <f t="shared" si="29"/>
        <v> </v>
      </c>
    </row>
    <row r="3662" spans="7:8">
      <c r="G3662" s="31" t="str">
        <f t="shared" si="28"/>
        <v> </v>
      </c>
      <c r="H3662" s="31" t="str">
        <f t="shared" si="29"/>
        <v> </v>
      </c>
    </row>
    <row r="3663" spans="7:8">
      <c r="G3663" s="31" t="str">
        <f t="shared" si="28"/>
        <v> </v>
      </c>
      <c r="H3663" s="31" t="str">
        <f t="shared" si="29"/>
        <v> </v>
      </c>
    </row>
    <row r="3664" spans="7:8">
      <c r="G3664" s="31" t="str">
        <f t="shared" si="28"/>
        <v> </v>
      </c>
      <c r="H3664" s="31" t="str">
        <f t="shared" si="29"/>
        <v> </v>
      </c>
    </row>
    <row r="3665" spans="7:8">
      <c r="G3665" s="31" t="str">
        <f t="shared" si="28"/>
        <v> </v>
      </c>
      <c r="H3665" s="31" t="str">
        <f t="shared" si="29"/>
        <v> </v>
      </c>
    </row>
    <row r="3666" spans="7:8">
      <c r="G3666" s="31" t="str">
        <f t="shared" si="28"/>
        <v> </v>
      </c>
      <c r="H3666" s="31" t="str">
        <f t="shared" si="29"/>
        <v> </v>
      </c>
    </row>
    <row r="3667" spans="7:8">
      <c r="G3667" s="31" t="str">
        <f t="shared" si="28"/>
        <v> </v>
      </c>
      <c r="H3667" s="31" t="str">
        <f t="shared" si="29"/>
        <v> </v>
      </c>
    </row>
    <row r="3668" spans="7:8">
      <c r="G3668" s="31" t="str">
        <f t="shared" si="28"/>
        <v> </v>
      </c>
      <c r="H3668" s="31" t="str">
        <f t="shared" si="29"/>
        <v> </v>
      </c>
    </row>
    <row r="3669" spans="7:8">
      <c r="G3669" s="31" t="str">
        <f t="shared" si="28"/>
        <v> </v>
      </c>
      <c r="H3669" s="31" t="str">
        <f t="shared" si="29"/>
        <v> </v>
      </c>
    </row>
    <row r="3670" spans="7:8">
      <c r="G3670" s="31" t="str">
        <f t="shared" si="28"/>
        <v> </v>
      </c>
      <c r="H3670" s="31" t="str">
        <f t="shared" si="29"/>
        <v> </v>
      </c>
    </row>
    <row r="3671" spans="7:8">
      <c r="G3671" s="31" t="str">
        <f t="shared" si="28"/>
        <v> </v>
      </c>
      <c r="H3671" s="31" t="str">
        <f t="shared" si="29"/>
        <v> </v>
      </c>
    </row>
    <row r="3672" spans="7:8">
      <c r="G3672" s="31" t="str">
        <f t="shared" si="28"/>
        <v> </v>
      </c>
      <c r="H3672" s="31" t="str">
        <f t="shared" si="29"/>
        <v> </v>
      </c>
    </row>
    <row r="3673" spans="7:8">
      <c r="G3673" s="31" t="str">
        <f t="shared" si="28"/>
        <v> </v>
      </c>
      <c r="H3673" s="31" t="str">
        <f t="shared" si="29"/>
        <v> </v>
      </c>
    </row>
    <row r="3674" spans="7:8">
      <c r="G3674" s="31" t="str">
        <f t="shared" si="28"/>
        <v> </v>
      </c>
      <c r="H3674" s="31" t="str">
        <f t="shared" si="29"/>
        <v> </v>
      </c>
    </row>
    <row r="3675" spans="7:8">
      <c r="G3675" s="31" t="str">
        <f t="shared" si="28"/>
        <v> </v>
      </c>
      <c r="H3675" s="31" t="str">
        <f t="shared" si="29"/>
        <v> </v>
      </c>
    </row>
    <row r="3676" spans="7:8">
      <c r="G3676" s="31" t="str">
        <f t="shared" si="28"/>
        <v> </v>
      </c>
      <c r="H3676" s="31" t="str">
        <f t="shared" si="29"/>
        <v> </v>
      </c>
    </row>
    <row r="3677" spans="7:8">
      <c r="G3677" s="31" t="str">
        <f t="shared" si="28"/>
        <v> </v>
      </c>
      <c r="H3677" s="31" t="str">
        <f t="shared" si="29"/>
        <v> </v>
      </c>
    </row>
    <row r="3678" spans="7:8">
      <c r="G3678" s="31" t="str">
        <f t="shared" si="28"/>
        <v> </v>
      </c>
      <c r="H3678" s="31" t="str">
        <f t="shared" si="29"/>
        <v> </v>
      </c>
    </row>
    <row r="3679" spans="7:8">
      <c r="G3679" s="31" t="str">
        <f t="shared" si="28"/>
        <v> </v>
      </c>
      <c r="H3679" s="31" t="str">
        <f t="shared" si="29"/>
        <v> </v>
      </c>
    </row>
    <row r="3680" spans="7:8">
      <c r="G3680" s="31" t="str">
        <f t="shared" si="28"/>
        <v> </v>
      </c>
      <c r="H3680" s="31" t="str">
        <f t="shared" si="29"/>
        <v> </v>
      </c>
    </row>
    <row r="3681" spans="7:8">
      <c r="G3681" s="31" t="str">
        <f t="shared" si="28"/>
        <v> </v>
      </c>
      <c r="H3681" s="31" t="str">
        <f t="shared" si="29"/>
        <v> </v>
      </c>
    </row>
    <row r="3682" spans="7:8">
      <c r="G3682" s="31" t="str">
        <f t="shared" si="28"/>
        <v> </v>
      </c>
      <c r="H3682" s="31" t="str">
        <f t="shared" si="29"/>
        <v> </v>
      </c>
    </row>
    <row r="3683" spans="7:8">
      <c r="G3683" s="31" t="str">
        <f t="shared" si="28"/>
        <v> </v>
      </c>
      <c r="H3683" s="31" t="str">
        <f t="shared" si="29"/>
        <v> </v>
      </c>
    </row>
    <row r="3684" spans="7:8">
      <c r="G3684" s="31" t="str">
        <f t="shared" si="28"/>
        <v> </v>
      </c>
      <c r="H3684" s="31" t="str">
        <f t="shared" si="29"/>
        <v> </v>
      </c>
    </row>
    <row r="3685" spans="7:8">
      <c r="G3685" s="31" t="str">
        <f t="shared" si="28"/>
        <v> </v>
      </c>
      <c r="H3685" s="31" t="str">
        <f t="shared" si="29"/>
        <v> </v>
      </c>
    </row>
    <row r="3686" spans="7:8">
      <c r="G3686" s="31" t="str">
        <f t="shared" si="28"/>
        <v> </v>
      </c>
      <c r="H3686" s="31" t="str">
        <f t="shared" si="29"/>
        <v> </v>
      </c>
    </row>
    <row r="3687" spans="7:8">
      <c r="G3687" s="31" t="str">
        <f t="shared" si="28"/>
        <v> </v>
      </c>
      <c r="H3687" s="31" t="str">
        <f t="shared" si="29"/>
        <v> </v>
      </c>
    </row>
    <row r="3688" spans="7:8">
      <c r="G3688" s="31" t="str">
        <f t="shared" si="28"/>
        <v> </v>
      </c>
      <c r="H3688" s="31" t="str">
        <f t="shared" si="29"/>
        <v> </v>
      </c>
    </row>
    <row r="3689" spans="7:8">
      <c r="G3689" s="31" t="str">
        <f t="shared" si="28"/>
        <v> </v>
      </c>
      <c r="H3689" s="31" t="str">
        <f t="shared" si="29"/>
        <v> </v>
      </c>
    </row>
    <row r="3690" spans="7:8">
      <c r="G3690" s="31" t="str">
        <f t="shared" si="28"/>
        <v> </v>
      </c>
      <c r="H3690" s="31" t="str">
        <f t="shared" si="29"/>
        <v> </v>
      </c>
    </row>
    <row r="3691" spans="7:8">
      <c r="G3691" s="31" t="str">
        <f t="shared" si="28"/>
        <v> </v>
      </c>
      <c r="H3691" s="31" t="str">
        <f t="shared" si="29"/>
        <v> </v>
      </c>
    </row>
    <row r="3692" spans="7:8">
      <c r="G3692" s="31" t="str">
        <f t="shared" si="28"/>
        <v> </v>
      </c>
      <c r="H3692" s="31" t="str">
        <f t="shared" si="29"/>
        <v> </v>
      </c>
    </row>
    <row r="3693" spans="7:8">
      <c r="G3693" s="31" t="str">
        <f t="shared" si="28"/>
        <v> </v>
      </c>
      <c r="H3693" s="31" t="str">
        <f t="shared" si="29"/>
        <v> </v>
      </c>
    </row>
    <row r="3694" spans="7:8">
      <c r="G3694" s="31" t="str">
        <f t="shared" si="28"/>
        <v> </v>
      </c>
      <c r="H3694" s="31" t="str">
        <f t="shared" si="29"/>
        <v> </v>
      </c>
    </row>
    <row r="3695" spans="7:8">
      <c r="G3695" s="31" t="str">
        <f t="shared" si="28"/>
        <v> </v>
      </c>
      <c r="H3695" s="31" t="str">
        <f t="shared" si="29"/>
        <v> </v>
      </c>
    </row>
    <row r="3696" spans="7:8">
      <c r="G3696" s="31" t="str">
        <f t="shared" si="28"/>
        <v> </v>
      </c>
      <c r="H3696" s="31" t="str">
        <f t="shared" si="29"/>
        <v> </v>
      </c>
    </row>
    <row r="3697" spans="7:8">
      <c r="G3697" s="31" t="str">
        <f t="shared" si="28"/>
        <v> </v>
      </c>
      <c r="H3697" s="31" t="str">
        <f t="shared" si="29"/>
        <v> </v>
      </c>
    </row>
    <row r="3698" spans="7:8">
      <c r="G3698" s="31" t="str">
        <f t="shared" si="28"/>
        <v> </v>
      </c>
      <c r="H3698" s="31" t="str">
        <f t="shared" si="29"/>
        <v> </v>
      </c>
    </row>
    <row r="3699" spans="7:8">
      <c r="G3699" s="31" t="str">
        <f t="shared" si="28"/>
        <v> </v>
      </c>
      <c r="H3699" s="31" t="str">
        <f t="shared" si="29"/>
        <v> </v>
      </c>
    </row>
    <row r="3700" spans="7:8">
      <c r="G3700" s="31" t="str">
        <f t="shared" si="28"/>
        <v> </v>
      </c>
      <c r="H3700" s="31" t="str">
        <f t="shared" si="29"/>
        <v> </v>
      </c>
    </row>
    <row r="3701" spans="7:8">
      <c r="G3701" s="31" t="str">
        <f t="shared" si="28"/>
        <v> </v>
      </c>
      <c r="H3701" s="31" t="str">
        <f t="shared" si="29"/>
        <v> </v>
      </c>
    </row>
    <row r="3702" spans="7:8">
      <c r="G3702" s="31" t="str">
        <f t="shared" si="28"/>
        <v> </v>
      </c>
      <c r="H3702" s="31" t="str">
        <f t="shared" si="29"/>
        <v> </v>
      </c>
    </row>
    <row r="3703" spans="7:8">
      <c r="G3703" s="31" t="str">
        <f t="shared" si="28"/>
        <v> </v>
      </c>
      <c r="H3703" s="31" t="str">
        <f t="shared" si="29"/>
        <v> </v>
      </c>
    </row>
    <row r="3704" spans="7:8">
      <c r="G3704" s="31" t="str">
        <f t="shared" si="28"/>
        <v> </v>
      </c>
      <c r="H3704" s="31" t="str">
        <f t="shared" si="29"/>
        <v> </v>
      </c>
    </row>
    <row r="3705" spans="7:8">
      <c r="G3705" s="31" t="str">
        <f t="shared" si="28"/>
        <v> </v>
      </c>
      <c r="H3705" s="31" t="str">
        <f t="shared" si="29"/>
        <v> </v>
      </c>
    </row>
    <row r="3706" spans="7:8">
      <c r="G3706" s="31" t="str">
        <f t="shared" si="28"/>
        <v> </v>
      </c>
      <c r="H3706" s="31" t="str">
        <f t="shared" si="29"/>
        <v> </v>
      </c>
    </row>
    <row r="3707" spans="7:8">
      <c r="G3707" s="31" t="str">
        <f t="shared" si="28"/>
        <v> </v>
      </c>
      <c r="H3707" s="31" t="str">
        <f t="shared" si="29"/>
        <v> </v>
      </c>
    </row>
    <row r="3708" spans="7:8">
      <c r="G3708" s="31" t="str">
        <f t="shared" si="28"/>
        <v> </v>
      </c>
      <c r="H3708" s="31" t="str">
        <f t="shared" si="29"/>
        <v> </v>
      </c>
    </row>
    <row r="3709" spans="7:8">
      <c r="G3709" s="31" t="str">
        <f t="shared" si="28"/>
        <v> </v>
      </c>
      <c r="H3709" s="31" t="str">
        <f t="shared" si="29"/>
        <v> </v>
      </c>
    </row>
    <row r="3710" spans="7:8">
      <c r="G3710" s="31" t="str">
        <f t="shared" si="28"/>
        <v> </v>
      </c>
      <c r="H3710" s="31" t="str">
        <f t="shared" si="29"/>
        <v> </v>
      </c>
    </row>
    <row r="3711" spans="7:8">
      <c r="G3711" s="31" t="str">
        <f t="shared" si="28"/>
        <v> </v>
      </c>
      <c r="H3711" s="31" t="str">
        <f t="shared" si="29"/>
        <v> </v>
      </c>
    </row>
    <row r="3712" spans="7:8">
      <c r="G3712" s="31" t="str">
        <f t="shared" si="28"/>
        <v> </v>
      </c>
      <c r="H3712" s="31" t="str">
        <f t="shared" si="29"/>
        <v> </v>
      </c>
    </row>
    <row r="3713" spans="7:8">
      <c r="G3713" s="31" t="str">
        <f t="shared" si="28"/>
        <v> </v>
      </c>
      <c r="H3713" s="31" t="str">
        <f t="shared" si="29"/>
        <v> </v>
      </c>
    </row>
    <row r="3714" spans="7:8">
      <c r="G3714" s="31" t="str">
        <f t="shared" si="28"/>
        <v> </v>
      </c>
      <c r="H3714" s="31" t="str">
        <f t="shared" si="29"/>
        <v> </v>
      </c>
    </row>
    <row r="3715" spans="7:8">
      <c r="G3715" s="31" t="str">
        <f t="shared" si="28"/>
        <v> </v>
      </c>
      <c r="H3715" s="31" t="str">
        <f t="shared" si="29"/>
        <v> </v>
      </c>
    </row>
    <row r="3716" spans="7:8">
      <c r="G3716" s="31" t="str">
        <f t="shared" si="28"/>
        <v> </v>
      </c>
      <c r="H3716" s="31" t="str">
        <f t="shared" si="29"/>
        <v> </v>
      </c>
    </row>
    <row r="3717" spans="7:8">
      <c r="G3717" s="31" t="str">
        <f t="shared" si="28"/>
        <v> </v>
      </c>
      <c r="H3717" s="31" t="str">
        <f t="shared" si="29"/>
        <v> </v>
      </c>
    </row>
    <row r="3718" spans="7:8">
      <c r="G3718" s="31" t="str">
        <f t="shared" si="28"/>
        <v> </v>
      </c>
      <c r="H3718" s="31" t="str">
        <f t="shared" si="29"/>
        <v> </v>
      </c>
    </row>
    <row r="3719" spans="7:8">
      <c r="G3719" s="31" t="str">
        <f t="shared" si="28"/>
        <v> </v>
      </c>
      <c r="H3719" s="31" t="str">
        <f t="shared" si="29"/>
        <v> </v>
      </c>
    </row>
    <row r="3720" spans="7:8">
      <c r="G3720" s="31" t="str">
        <f t="shared" si="28"/>
        <v> </v>
      </c>
      <c r="H3720" s="31" t="str">
        <f t="shared" si="29"/>
        <v> </v>
      </c>
    </row>
    <row r="3721" spans="7:8">
      <c r="G3721" s="31" t="str">
        <f t="shared" si="28"/>
        <v> </v>
      </c>
      <c r="H3721" s="31" t="str">
        <f t="shared" si="29"/>
        <v> </v>
      </c>
    </row>
    <row r="3722" spans="7:8">
      <c r="G3722" s="31" t="str">
        <f t="shared" si="28"/>
        <v> </v>
      </c>
      <c r="H3722" s="31" t="str">
        <f t="shared" si="29"/>
        <v> </v>
      </c>
    </row>
    <row r="3723" spans="7:8">
      <c r="G3723" s="31" t="str">
        <f t="shared" si="28"/>
        <v> </v>
      </c>
      <c r="H3723" s="31" t="str">
        <f t="shared" si="29"/>
        <v> </v>
      </c>
    </row>
    <row r="3724" spans="7:8">
      <c r="G3724" s="31" t="str">
        <f t="shared" si="28"/>
        <v> </v>
      </c>
      <c r="H3724" s="31" t="str">
        <f t="shared" si="29"/>
        <v> </v>
      </c>
    </row>
    <row r="3725" spans="7:8">
      <c r="G3725" s="31" t="str">
        <f t="shared" si="28"/>
        <v> </v>
      </c>
      <c r="H3725" s="31" t="str">
        <f t="shared" si="29"/>
        <v> </v>
      </c>
    </row>
    <row r="3726" spans="7:8">
      <c r="G3726" s="31" t="str">
        <f t="shared" si="28"/>
        <v> </v>
      </c>
      <c r="H3726" s="31" t="str">
        <f t="shared" si="29"/>
        <v> </v>
      </c>
    </row>
    <row r="3727" spans="7:8">
      <c r="G3727" s="31" t="str">
        <f t="shared" si="28"/>
        <v> </v>
      </c>
      <c r="H3727" s="31" t="str">
        <f t="shared" si="29"/>
        <v> </v>
      </c>
    </row>
    <row r="3728" spans="7:8">
      <c r="G3728" s="31" t="str">
        <f t="shared" si="28"/>
        <v> </v>
      </c>
      <c r="H3728" s="31" t="str">
        <f t="shared" si="29"/>
        <v> </v>
      </c>
    </row>
    <row r="3729" spans="7:8">
      <c r="G3729" s="31" t="str">
        <f t="shared" si="28"/>
        <v> </v>
      </c>
      <c r="H3729" s="31" t="str">
        <f t="shared" si="29"/>
        <v> </v>
      </c>
    </row>
    <row r="3730" spans="7:8">
      <c r="G3730" s="31" t="str">
        <f t="shared" si="28"/>
        <v> </v>
      </c>
      <c r="H3730" s="31" t="str">
        <f t="shared" si="29"/>
        <v> </v>
      </c>
    </row>
    <row r="3731" spans="7:8">
      <c r="G3731" s="31" t="str">
        <f t="shared" si="28"/>
        <v> </v>
      </c>
      <c r="H3731" s="31" t="str">
        <f t="shared" si="29"/>
        <v> </v>
      </c>
    </row>
    <row r="3732" spans="7:8">
      <c r="G3732" s="31" t="str">
        <f t="shared" si="28"/>
        <v> </v>
      </c>
      <c r="H3732" s="31" t="str">
        <f t="shared" si="29"/>
        <v> </v>
      </c>
    </row>
    <row r="3733" spans="7:8">
      <c r="G3733" s="31" t="str">
        <f t="shared" si="28"/>
        <v> </v>
      </c>
      <c r="H3733" s="31" t="str">
        <f t="shared" si="29"/>
        <v> </v>
      </c>
    </row>
    <row r="3734" spans="7:8">
      <c r="G3734" s="31" t="str">
        <f t="shared" si="28"/>
        <v> </v>
      </c>
      <c r="H3734" s="31" t="str">
        <f t="shared" si="29"/>
        <v> </v>
      </c>
    </row>
    <row r="3735" spans="7:8">
      <c r="G3735" s="31" t="str">
        <f t="shared" si="28"/>
        <v> </v>
      </c>
      <c r="H3735" s="31" t="str">
        <f t="shared" si="29"/>
        <v> </v>
      </c>
    </row>
    <row r="3736" spans="7:8">
      <c r="G3736" s="31" t="str">
        <f t="shared" si="28"/>
        <v> </v>
      </c>
      <c r="H3736" s="31" t="str">
        <f t="shared" si="29"/>
        <v> </v>
      </c>
    </row>
    <row r="3737" spans="7:8">
      <c r="G3737" s="31" t="str">
        <f t="shared" si="28"/>
        <v> </v>
      </c>
      <c r="H3737" s="31" t="str">
        <f t="shared" si="29"/>
        <v> </v>
      </c>
    </row>
    <row r="3738" spans="7:8">
      <c r="G3738" s="31" t="str">
        <f t="shared" si="28"/>
        <v> </v>
      </c>
      <c r="H3738" s="31" t="str">
        <f t="shared" si="29"/>
        <v> </v>
      </c>
    </row>
    <row r="3739" spans="7:8">
      <c r="G3739" s="31" t="str">
        <f t="shared" si="28"/>
        <v> </v>
      </c>
      <c r="H3739" s="31" t="str">
        <f t="shared" si="29"/>
        <v> </v>
      </c>
    </row>
    <row r="3740" spans="7:8">
      <c r="G3740" s="31" t="str">
        <f t="shared" si="28"/>
        <v> </v>
      </c>
      <c r="H3740" s="31" t="str">
        <f t="shared" si="29"/>
        <v> </v>
      </c>
    </row>
    <row r="3741" spans="7:8">
      <c r="G3741" s="31" t="str">
        <f t="shared" si="28"/>
        <v> </v>
      </c>
      <c r="H3741" s="31" t="str">
        <f t="shared" si="29"/>
        <v> </v>
      </c>
    </row>
    <row r="3742" spans="7:8">
      <c r="G3742" s="31" t="str">
        <f t="shared" si="28"/>
        <v> </v>
      </c>
      <c r="H3742" s="31" t="str">
        <f t="shared" si="29"/>
        <v> </v>
      </c>
    </row>
    <row r="3743" spans="7:8">
      <c r="G3743" s="31" t="str">
        <f t="shared" si="28"/>
        <v> </v>
      </c>
      <c r="H3743" s="31" t="str">
        <f t="shared" si="29"/>
        <v> </v>
      </c>
    </row>
    <row r="3744" spans="7:8">
      <c r="G3744" s="31" t="str">
        <f t="shared" si="28"/>
        <v> </v>
      </c>
      <c r="H3744" s="31" t="str">
        <f t="shared" si="29"/>
        <v> </v>
      </c>
    </row>
    <row r="3745" spans="7:8">
      <c r="G3745" s="31" t="str">
        <f t="shared" si="28"/>
        <v> </v>
      </c>
      <c r="H3745" s="31" t="str">
        <f t="shared" si="29"/>
        <v> </v>
      </c>
    </row>
    <row r="3746" spans="7:8">
      <c r="G3746" s="31" t="str">
        <f t="shared" si="28"/>
        <v> </v>
      </c>
      <c r="H3746" s="31" t="str">
        <f t="shared" si="29"/>
        <v> </v>
      </c>
    </row>
    <row r="3747" spans="7:8">
      <c r="G3747" s="31" t="str">
        <f t="shared" si="28"/>
        <v> </v>
      </c>
      <c r="H3747" s="31" t="str">
        <f t="shared" si="29"/>
        <v> </v>
      </c>
    </row>
    <row r="3748" spans="7:8">
      <c r="G3748" s="31" t="str">
        <f t="shared" si="28"/>
        <v> </v>
      </c>
      <c r="H3748" s="31" t="str">
        <f t="shared" si="29"/>
        <v> </v>
      </c>
    </row>
    <row r="3749" spans="7:8">
      <c r="G3749" s="31" t="str">
        <f t="shared" si="28"/>
        <v> </v>
      </c>
      <c r="H3749" s="31" t="str">
        <f t="shared" si="29"/>
        <v> </v>
      </c>
    </row>
    <row r="3750" spans="7:8">
      <c r="G3750" s="31" t="str">
        <f t="shared" si="28"/>
        <v> </v>
      </c>
      <c r="H3750" s="31" t="str">
        <f t="shared" si="29"/>
        <v> </v>
      </c>
    </row>
    <row r="3751" spans="7:8">
      <c r="G3751" s="31" t="str">
        <f t="shared" si="28"/>
        <v> </v>
      </c>
      <c r="H3751" s="31" t="str">
        <f t="shared" si="29"/>
        <v> </v>
      </c>
    </row>
    <row r="3752" spans="7:8">
      <c r="G3752" s="31" t="str">
        <f t="shared" si="28"/>
        <v> </v>
      </c>
      <c r="H3752" s="31" t="str">
        <f t="shared" si="29"/>
        <v> </v>
      </c>
    </row>
    <row r="3753" spans="7:8">
      <c r="G3753" s="31" t="str">
        <f t="shared" si="28"/>
        <v> </v>
      </c>
      <c r="H3753" s="31" t="str">
        <f t="shared" si="29"/>
        <v> </v>
      </c>
    </row>
    <row r="3754" spans="7:8">
      <c r="G3754" s="31" t="str">
        <f t="shared" si="28"/>
        <v> </v>
      </c>
      <c r="H3754" s="31" t="str">
        <f t="shared" si="29"/>
        <v> </v>
      </c>
    </row>
    <row r="3755" spans="7:8">
      <c r="G3755" s="31" t="str">
        <f t="shared" si="28"/>
        <v> </v>
      </c>
      <c r="H3755" s="31" t="str">
        <f t="shared" si="29"/>
        <v> </v>
      </c>
    </row>
    <row r="3756" spans="7:8">
      <c r="G3756" s="31" t="str">
        <f t="shared" si="28"/>
        <v> </v>
      </c>
      <c r="H3756" s="31" t="str">
        <f t="shared" si="29"/>
        <v> </v>
      </c>
    </row>
    <row r="3757" spans="7:8">
      <c r="G3757" s="31" t="str">
        <f t="shared" si="28"/>
        <v> </v>
      </c>
      <c r="H3757" s="31" t="str">
        <f t="shared" si="29"/>
        <v> </v>
      </c>
    </row>
    <row r="3758" spans="7:8">
      <c r="G3758" s="31" t="str">
        <f t="shared" si="28"/>
        <v> </v>
      </c>
      <c r="H3758" s="31" t="str">
        <f t="shared" si="29"/>
        <v> </v>
      </c>
    </row>
    <row r="3759" spans="7:8">
      <c r="G3759" s="31" t="str">
        <f t="shared" si="28"/>
        <v> </v>
      </c>
      <c r="H3759" s="31" t="str">
        <f t="shared" si="29"/>
        <v> </v>
      </c>
    </row>
    <row r="3760" spans="7:8">
      <c r="G3760" s="31" t="str">
        <f t="shared" si="28"/>
        <v> </v>
      </c>
      <c r="H3760" s="31" t="str">
        <f t="shared" si="29"/>
        <v> </v>
      </c>
    </row>
    <row r="3761" spans="7:8">
      <c r="G3761" s="31" t="str">
        <f t="shared" si="28"/>
        <v> </v>
      </c>
      <c r="H3761" s="31" t="str">
        <f t="shared" si="29"/>
        <v> </v>
      </c>
    </row>
    <row r="3762" spans="7:8">
      <c r="G3762" s="31" t="str">
        <f t="shared" si="28"/>
        <v> </v>
      </c>
      <c r="H3762" s="31" t="str">
        <f t="shared" si="29"/>
        <v> </v>
      </c>
    </row>
    <row r="3763" spans="7:8">
      <c r="G3763" s="31" t="str">
        <f t="shared" si="28"/>
        <v> </v>
      </c>
      <c r="H3763" s="31" t="str">
        <f t="shared" si="29"/>
        <v> </v>
      </c>
    </row>
    <row r="3764" spans="7:8">
      <c r="G3764" s="31" t="str">
        <f t="shared" si="28"/>
        <v> </v>
      </c>
      <c r="H3764" s="31" t="str">
        <f t="shared" si="29"/>
        <v> </v>
      </c>
    </row>
    <row r="3765" spans="7:8">
      <c r="G3765" s="31" t="str">
        <f t="shared" si="28"/>
        <v> </v>
      </c>
      <c r="H3765" s="31" t="str">
        <f t="shared" si="29"/>
        <v> </v>
      </c>
    </row>
    <row r="3766" spans="7:8">
      <c r="G3766" s="31" t="str">
        <f t="shared" si="28"/>
        <v> </v>
      </c>
      <c r="H3766" s="31" t="str">
        <f t="shared" si="29"/>
        <v> </v>
      </c>
    </row>
    <row r="3767" spans="7:8">
      <c r="G3767" s="31" t="str">
        <f t="shared" si="28"/>
        <v> </v>
      </c>
      <c r="H3767" s="31" t="str">
        <f t="shared" si="29"/>
        <v> </v>
      </c>
    </row>
    <row r="3768" spans="7:8">
      <c r="G3768" s="31" t="str">
        <f t="shared" si="28"/>
        <v> </v>
      </c>
      <c r="H3768" s="31" t="str">
        <f t="shared" si="29"/>
        <v> </v>
      </c>
    </row>
    <row r="3769" spans="7:8">
      <c r="G3769" s="31" t="str">
        <f t="shared" si="28"/>
        <v> </v>
      </c>
      <c r="H3769" s="31" t="str">
        <f t="shared" si="29"/>
        <v> </v>
      </c>
    </row>
    <row r="3770" spans="7:8">
      <c r="G3770" s="31" t="str">
        <f t="shared" si="28"/>
        <v> </v>
      </c>
      <c r="H3770" s="31" t="str">
        <f t="shared" si="29"/>
        <v> </v>
      </c>
    </row>
    <row r="3771" spans="7:8">
      <c r="G3771" s="31" t="str">
        <f t="shared" si="28"/>
        <v> </v>
      </c>
      <c r="H3771" s="31" t="str">
        <f t="shared" si="29"/>
        <v> </v>
      </c>
    </row>
    <row r="3772" spans="7:8">
      <c r="G3772" s="31" t="str">
        <f t="shared" si="28"/>
        <v> </v>
      </c>
      <c r="H3772" s="31" t="str">
        <f t="shared" si="29"/>
        <v> </v>
      </c>
    </row>
    <row r="3773" spans="7:8">
      <c r="G3773" s="31" t="str">
        <f t="shared" si="28"/>
        <v> </v>
      </c>
      <c r="H3773" s="31" t="str">
        <f t="shared" si="29"/>
        <v> </v>
      </c>
    </row>
    <row r="3774" spans="7:8">
      <c r="G3774" s="31" t="str">
        <f t="shared" si="28"/>
        <v> </v>
      </c>
      <c r="H3774" s="31" t="str">
        <f t="shared" si="29"/>
        <v> </v>
      </c>
    </row>
    <row r="3775" spans="7:8">
      <c r="G3775" s="31" t="str">
        <f t="shared" si="28"/>
        <v> </v>
      </c>
      <c r="H3775" s="31" t="str">
        <f t="shared" si="29"/>
        <v> </v>
      </c>
    </row>
    <row r="3776" spans="7:8">
      <c r="G3776" s="31" t="str">
        <f t="shared" si="28"/>
        <v> </v>
      </c>
      <c r="H3776" s="31" t="str">
        <f t="shared" si="29"/>
        <v> </v>
      </c>
    </row>
    <row r="3777" spans="7:8">
      <c r="G3777" s="31" t="str">
        <f t="shared" si="28"/>
        <v> </v>
      </c>
      <c r="H3777" s="31" t="str">
        <f t="shared" si="29"/>
        <v> </v>
      </c>
    </row>
    <row r="3778" spans="7:8">
      <c r="G3778" s="31" t="str">
        <f t="shared" si="28"/>
        <v> </v>
      </c>
      <c r="H3778" s="31" t="str">
        <f t="shared" si="29"/>
        <v> </v>
      </c>
    </row>
    <row r="3779" spans="7:8">
      <c r="G3779" s="31" t="str">
        <f t="shared" si="28"/>
        <v> </v>
      </c>
      <c r="H3779" s="31" t="str">
        <f t="shared" si="29"/>
        <v> </v>
      </c>
    </row>
    <row r="3780" spans="7:8">
      <c r="G3780" s="31" t="str">
        <f t="shared" si="28"/>
        <v> </v>
      </c>
      <c r="H3780" s="31" t="str">
        <f t="shared" si="29"/>
        <v> </v>
      </c>
    </row>
    <row r="3781" spans="7:8">
      <c r="G3781" s="31" t="str">
        <f t="shared" si="28"/>
        <v> </v>
      </c>
      <c r="H3781" s="31" t="str">
        <f t="shared" si="29"/>
        <v> </v>
      </c>
    </row>
    <row r="3782" spans="7:8">
      <c r="G3782" s="31" t="str">
        <f t="shared" si="28"/>
        <v> </v>
      </c>
      <c r="H3782" s="31" t="str">
        <f t="shared" si="29"/>
        <v> </v>
      </c>
    </row>
    <row r="3783" spans="7:8">
      <c r="G3783" s="31" t="str">
        <f t="shared" si="28"/>
        <v> </v>
      </c>
      <c r="H3783" s="31" t="str">
        <f t="shared" si="29"/>
        <v> </v>
      </c>
    </row>
    <row r="3784" spans="7:8">
      <c r="G3784" s="31" t="str">
        <f t="shared" si="28"/>
        <v> </v>
      </c>
      <c r="H3784" s="31" t="str">
        <f t="shared" si="29"/>
        <v> </v>
      </c>
    </row>
    <row r="3785" spans="7:8">
      <c r="G3785" s="31" t="str">
        <f t="shared" si="28"/>
        <v> </v>
      </c>
      <c r="H3785" s="31" t="str">
        <f t="shared" si="29"/>
        <v> </v>
      </c>
    </row>
    <row r="3786" spans="7:8">
      <c r="G3786" s="31" t="str">
        <f t="shared" si="28"/>
        <v> </v>
      </c>
      <c r="H3786" s="31" t="str">
        <f t="shared" si="29"/>
        <v> </v>
      </c>
    </row>
    <row r="3787" spans="7:8">
      <c r="G3787" s="31" t="str">
        <f t="shared" si="28"/>
        <v> </v>
      </c>
      <c r="H3787" s="31" t="str">
        <f t="shared" si="29"/>
        <v> </v>
      </c>
    </row>
    <row r="3788" spans="7:8">
      <c r="G3788" s="31" t="str">
        <f t="shared" si="28"/>
        <v> </v>
      </c>
      <c r="H3788" s="31" t="str">
        <f t="shared" si="29"/>
        <v> </v>
      </c>
    </row>
    <row r="3789" spans="7:8">
      <c r="G3789" s="31" t="str">
        <f t="shared" si="28"/>
        <v> </v>
      </c>
      <c r="H3789" s="31" t="str">
        <f t="shared" si="29"/>
        <v> </v>
      </c>
    </row>
    <row r="3790" spans="7:8">
      <c r="G3790" s="31" t="str">
        <f t="shared" si="28"/>
        <v> </v>
      </c>
      <c r="H3790" s="31" t="str">
        <f t="shared" si="29"/>
        <v> </v>
      </c>
    </row>
    <row r="3791" spans="7:8">
      <c r="G3791" s="31" t="str">
        <f t="shared" si="28"/>
        <v> </v>
      </c>
      <c r="H3791" s="31" t="str">
        <f t="shared" si="29"/>
        <v> </v>
      </c>
    </row>
    <row r="3792" spans="7:8">
      <c r="G3792" s="31" t="str">
        <f t="shared" si="28"/>
        <v> </v>
      </c>
      <c r="H3792" s="31" t="str">
        <f t="shared" si="29"/>
        <v> </v>
      </c>
    </row>
    <row r="3793" spans="7:8">
      <c r="G3793" s="31" t="str">
        <f t="shared" si="28"/>
        <v> </v>
      </c>
      <c r="H3793" s="31" t="str">
        <f t="shared" si="29"/>
        <v> </v>
      </c>
    </row>
    <row r="3794" spans="7:8">
      <c r="G3794" s="31" t="str">
        <f t="shared" si="28"/>
        <v> </v>
      </c>
      <c r="H3794" s="31" t="str">
        <f t="shared" si="29"/>
        <v> </v>
      </c>
    </row>
    <row r="3795" spans="7:8">
      <c r="G3795" s="31" t="str">
        <f t="shared" si="28"/>
        <v> </v>
      </c>
      <c r="H3795" s="31" t="str">
        <f t="shared" si="29"/>
        <v> </v>
      </c>
    </row>
    <row r="3796" spans="7:8">
      <c r="G3796" s="31" t="str">
        <f t="shared" si="28"/>
        <v> </v>
      </c>
      <c r="H3796" s="31" t="str">
        <f t="shared" si="29"/>
        <v> </v>
      </c>
    </row>
    <row r="3797" spans="7:8">
      <c r="G3797" s="31" t="str">
        <f t="shared" si="28"/>
        <v> </v>
      </c>
      <c r="H3797" s="31" t="str">
        <f t="shared" si="29"/>
        <v> </v>
      </c>
    </row>
    <row r="3798" spans="7:8">
      <c r="G3798" s="31" t="str">
        <f t="shared" si="28"/>
        <v> </v>
      </c>
      <c r="H3798" s="31" t="str">
        <f t="shared" si="29"/>
        <v> </v>
      </c>
    </row>
    <row r="3799" spans="7:8">
      <c r="G3799" s="31" t="str">
        <f t="shared" si="28"/>
        <v> </v>
      </c>
      <c r="H3799" s="31" t="str">
        <f t="shared" si="29"/>
        <v> </v>
      </c>
    </row>
    <row r="3800" spans="7:8">
      <c r="G3800" s="31" t="str">
        <f t="shared" si="28"/>
        <v> </v>
      </c>
      <c r="H3800" s="31" t="str">
        <f t="shared" si="29"/>
        <v> </v>
      </c>
    </row>
    <row r="3801" spans="7:8">
      <c r="G3801" s="31" t="str">
        <f t="shared" si="28"/>
        <v> </v>
      </c>
      <c r="H3801" s="31" t="str">
        <f t="shared" si="29"/>
        <v> </v>
      </c>
    </row>
    <row r="3802" spans="7:8">
      <c r="G3802" s="31" t="str">
        <f t="shared" si="28"/>
        <v> </v>
      </c>
      <c r="H3802" s="31" t="str">
        <f t="shared" si="29"/>
        <v> </v>
      </c>
    </row>
    <row r="3803" spans="7:8">
      <c r="G3803" s="31" t="str">
        <f t="shared" si="28"/>
        <v> </v>
      </c>
      <c r="H3803" s="31" t="str">
        <f t="shared" si="29"/>
        <v> </v>
      </c>
    </row>
    <row r="3804" spans="7:8">
      <c r="G3804" s="31" t="str">
        <f t="shared" si="28"/>
        <v> </v>
      </c>
      <c r="H3804" s="31" t="str">
        <f t="shared" si="29"/>
        <v> </v>
      </c>
    </row>
    <row r="3805" spans="7:8">
      <c r="G3805" s="31" t="str">
        <f t="shared" si="28"/>
        <v> </v>
      </c>
      <c r="H3805" s="31" t="str">
        <f t="shared" si="29"/>
        <v> </v>
      </c>
    </row>
    <row r="3806" spans="7:8">
      <c r="G3806" s="31" t="str">
        <f t="shared" si="28"/>
        <v> </v>
      </c>
      <c r="H3806" s="31" t="str">
        <f t="shared" si="29"/>
        <v> </v>
      </c>
    </row>
    <row r="3807" spans="7:8">
      <c r="G3807" s="31" t="str">
        <f t="shared" si="28"/>
        <v> </v>
      </c>
      <c r="H3807" s="31" t="str">
        <f t="shared" si="29"/>
        <v> </v>
      </c>
    </row>
    <row r="3808" spans="7:8">
      <c r="G3808" s="31" t="str">
        <f t="shared" si="28"/>
        <v> </v>
      </c>
      <c r="H3808" s="31" t="str">
        <f t="shared" si="29"/>
        <v> </v>
      </c>
    </row>
    <row r="3809" spans="7:8">
      <c r="G3809" s="31" t="str">
        <f t="shared" si="28"/>
        <v> </v>
      </c>
      <c r="H3809" s="31" t="str">
        <f t="shared" si="29"/>
        <v> </v>
      </c>
    </row>
    <row r="3810" spans="7:8">
      <c r="G3810" s="31" t="str">
        <f t="shared" si="28"/>
        <v> </v>
      </c>
      <c r="H3810" s="31" t="str">
        <f t="shared" si="29"/>
        <v> </v>
      </c>
    </row>
    <row r="3811" spans="7:8">
      <c r="G3811" s="31" t="str">
        <f t="shared" si="28"/>
        <v> </v>
      </c>
      <c r="H3811" s="31" t="str">
        <f t="shared" si="29"/>
        <v> </v>
      </c>
    </row>
    <row r="3812" spans="7:8">
      <c r="G3812" s="31" t="str">
        <f t="shared" si="28"/>
        <v> </v>
      </c>
      <c r="H3812" s="31" t="str">
        <f t="shared" si="29"/>
        <v> </v>
      </c>
    </row>
    <row r="3813" spans="7:8">
      <c r="G3813" s="31" t="str">
        <f t="shared" si="28"/>
        <v> </v>
      </c>
      <c r="H3813" s="31" t="str">
        <f t="shared" si="29"/>
        <v> </v>
      </c>
    </row>
    <row r="3814" spans="7:8">
      <c r="G3814" s="31" t="str">
        <f t="shared" si="28"/>
        <v> </v>
      </c>
      <c r="H3814" s="31" t="str">
        <f t="shared" si="29"/>
        <v> </v>
      </c>
    </row>
    <row r="3815" spans="7:8">
      <c r="G3815" s="31" t="str">
        <f t="shared" si="28"/>
        <v> </v>
      </c>
      <c r="H3815" s="31" t="str">
        <f t="shared" si="29"/>
        <v> </v>
      </c>
    </row>
    <row r="3816" spans="7:8">
      <c r="G3816" s="31" t="str">
        <f t="shared" si="28"/>
        <v> </v>
      </c>
      <c r="H3816" s="31" t="str">
        <f t="shared" si="29"/>
        <v> </v>
      </c>
    </row>
    <row r="3817" spans="7:8">
      <c r="G3817" s="31" t="str">
        <f t="shared" si="28"/>
        <v> </v>
      </c>
      <c r="H3817" s="31" t="str">
        <f t="shared" si="29"/>
        <v> </v>
      </c>
    </row>
    <row r="3818" spans="7:8">
      <c r="G3818" s="31" t="str">
        <f t="shared" si="28"/>
        <v> </v>
      </c>
      <c r="H3818" s="31" t="str">
        <f t="shared" si="29"/>
        <v> </v>
      </c>
    </row>
    <row r="3819" spans="7:8">
      <c r="G3819" s="31" t="str">
        <f t="shared" si="28"/>
        <v> </v>
      </c>
      <c r="H3819" s="31" t="str">
        <f t="shared" si="29"/>
        <v> </v>
      </c>
    </row>
    <row r="3820" spans="7:8">
      <c r="G3820" s="31" t="str">
        <f t="shared" si="28"/>
        <v> </v>
      </c>
      <c r="H3820" s="31" t="str">
        <f t="shared" si="29"/>
        <v> </v>
      </c>
    </row>
    <row r="3821" spans="7:8">
      <c r="G3821" s="31" t="str">
        <f t="shared" si="28"/>
        <v> </v>
      </c>
      <c r="H3821" s="31" t="str">
        <f t="shared" si="29"/>
        <v> </v>
      </c>
    </row>
    <row r="3822" spans="7:8">
      <c r="G3822" s="31" t="str">
        <f t="shared" si="28"/>
        <v> </v>
      </c>
      <c r="H3822" s="31" t="str">
        <f t="shared" si="29"/>
        <v> </v>
      </c>
    </row>
    <row r="3823" spans="7:8">
      <c r="G3823" s="31" t="str">
        <f t="shared" si="28"/>
        <v> </v>
      </c>
      <c r="H3823" s="31" t="str">
        <f t="shared" si="29"/>
        <v> </v>
      </c>
    </row>
    <row r="3824" spans="7:8">
      <c r="G3824" s="31" t="str">
        <f t="shared" si="28"/>
        <v> </v>
      </c>
      <c r="H3824" s="31" t="str">
        <f t="shared" si="29"/>
        <v> </v>
      </c>
    </row>
    <row r="3825" spans="7:8">
      <c r="G3825" s="31" t="str">
        <f t="shared" si="28"/>
        <v> </v>
      </c>
      <c r="H3825" s="31" t="str">
        <f t="shared" si="29"/>
        <v> </v>
      </c>
    </row>
    <row r="3826" spans="7:8">
      <c r="G3826" s="31" t="str">
        <f t="shared" si="28"/>
        <v> </v>
      </c>
      <c r="H3826" s="31" t="str">
        <f t="shared" si="29"/>
        <v> </v>
      </c>
    </row>
    <row r="3827" spans="7:8">
      <c r="G3827" s="31" t="str">
        <f t="shared" ref="G3827:G4081" si="30">IFERROR(IF($D3827&gt;0,IF($D3827=$G$1,$F3827," ")," ")," ")</f>
        <v> </v>
      </c>
      <c r="H3827" s="31" t="str">
        <f t="shared" ref="H3827:H4081" si="31">IFERROR(IF($D3827&gt;0,IF($D3827=$H$1,$F3827," ")," ")," ")</f>
        <v> </v>
      </c>
    </row>
    <row r="3828" spans="7:8">
      <c r="G3828" s="31" t="str">
        <f t="shared" si="30"/>
        <v> </v>
      </c>
      <c r="H3828" s="31" t="str">
        <f t="shared" si="31"/>
        <v> </v>
      </c>
    </row>
    <row r="3829" spans="7:8">
      <c r="G3829" s="31" t="str">
        <f t="shared" si="30"/>
        <v> </v>
      </c>
      <c r="H3829" s="31" t="str">
        <f t="shared" si="31"/>
        <v> </v>
      </c>
    </row>
    <row r="3830" spans="7:8">
      <c r="G3830" s="31" t="str">
        <f t="shared" si="30"/>
        <v> </v>
      </c>
      <c r="H3830" s="31" t="str">
        <f t="shared" si="31"/>
        <v> </v>
      </c>
    </row>
    <row r="3831" spans="7:8">
      <c r="G3831" s="31" t="str">
        <f t="shared" si="30"/>
        <v> </v>
      </c>
      <c r="H3831" s="31" t="str">
        <f t="shared" si="31"/>
        <v> </v>
      </c>
    </row>
    <row r="3832" spans="7:8">
      <c r="G3832" s="31" t="str">
        <f t="shared" si="30"/>
        <v> </v>
      </c>
      <c r="H3832" s="31" t="str">
        <f t="shared" si="31"/>
        <v> </v>
      </c>
    </row>
    <row r="3833" spans="7:8">
      <c r="G3833" s="31" t="str">
        <f t="shared" si="30"/>
        <v> </v>
      </c>
      <c r="H3833" s="31" t="str">
        <f t="shared" si="31"/>
        <v> </v>
      </c>
    </row>
    <row r="3834" spans="7:8">
      <c r="G3834" s="31" t="str">
        <f t="shared" si="30"/>
        <v> </v>
      </c>
      <c r="H3834" s="31" t="str">
        <f t="shared" si="31"/>
        <v> </v>
      </c>
    </row>
    <row r="3835" spans="7:8">
      <c r="G3835" s="31" t="str">
        <f t="shared" si="30"/>
        <v> </v>
      </c>
      <c r="H3835" s="31" t="str">
        <f t="shared" si="31"/>
        <v> </v>
      </c>
    </row>
    <row r="3836" spans="7:8">
      <c r="G3836" s="31" t="str">
        <f t="shared" si="30"/>
        <v> </v>
      </c>
      <c r="H3836" s="31" t="str">
        <f t="shared" si="31"/>
        <v> </v>
      </c>
    </row>
    <row r="3837" spans="7:8">
      <c r="G3837" s="31" t="str">
        <f t="shared" si="30"/>
        <v> </v>
      </c>
      <c r="H3837" s="31" t="str">
        <f t="shared" si="31"/>
        <v> </v>
      </c>
    </row>
    <row r="3838" spans="7:8">
      <c r="G3838" s="31" t="str">
        <f t="shared" si="30"/>
        <v> </v>
      </c>
      <c r="H3838" s="31" t="str">
        <f t="shared" si="31"/>
        <v> </v>
      </c>
    </row>
    <row r="3839" spans="7:8">
      <c r="G3839" s="31" t="str">
        <f t="shared" si="30"/>
        <v> </v>
      </c>
      <c r="H3839" s="31" t="str">
        <f t="shared" si="31"/>
        <v> </v>
      </c>
    </row>
    <row r="3840" spans="7:8">
      <c r="G3840" s="31" t="str">
        <f t="shared" si="30"/>
        <v> </v>
      </c>
      <c r="H3840" s="31" t="str">
        <f t="shared" si="31"/>
        <v> </v>
      </c>
    </row>
    <row r="3841" spans="7:8">
      <c r="G3841" s="31" t="str">
        <f t="shared" si="30"/>
        <v> </v>
      </c>
      <c r="H3841" s="31" t="str">
        <f t="shared" si="31"/>
        <v> </v>
      </c>
    </row>
    <row r="3842" spans="7:8">
      <c r="G3842" s="31" t="str">
        <f t="shared" si="30"/>
        <v> </v>
      </c>
      <c r="H3842" s="31" t="str">
        <f t="shared" si="31"/>
        <v> </v>
      </c>
    </row>
    <row r="3843" spans="7:8">
      <c r="G3843" s="31" t="str">
        <f t="shared" si="30"/>
        <v> </v>
      </c>
      <c r="H3843" s="31" t="str">
        <f t="shared" si="31"/>
        <v> </v>
      </c>
    </row>
    <row r="3844" spans="7:8">
      <c r="G3844" s="31" t="str">
        <f t="shared" si="30"/>
        <v> </v>
      </c>
      <c r="H3844" s="31" t="str">
        <f t="shared" si="31"/>
        <v> </v>
      </c>
    </row>
    <row r="3845" spans="7:8">
      <c r="G3845" s="31" t="str">
        <f t="shared" si="30"/>
        <v> </v>
      </c>
      <c r="H3845" s="31" t="str">
        <f t="shared" si="31"/>
        <v> </v>
      </c>
    </row>
    <row r="3846" spans="7:8">
      <c r="G3846" s="31" t="str">
        <f t="shared" si="30"/>
        <v> </v>
      </c>
      <c r="H3846" s="31" t="str">
        <f t="shared" si="31"/>
        <v> </v>
      </c>
    </row>
    <row r="3847" spans="7:8">
      <c r="G3847" s="31" t="str">
        <f t="shared" si="30"/>
        <v> </v>
      </c>
      <c r="H3847" s="31" t="str">
        <f t="shared" si="31"/>
        <v> </v>
      </c>
    </row>
    <row r="3848" spans="7:8">
      <c r="G3848" s="31" t="str">
        <f t="shared" si="30"/>
        <v> </v>
      </c>
      <c r="H3848" s="31" t="str">
        <f t="shared" si="31"/>
        <v> </v>
      </c>
    </row>
    <row r="3849" spans="7:8">
      <c r="G3849" s="31" t="str">
        <f t="shared" si="30"/>
        <v> </v>
      </c>
      <c r="H3849" s="31" t="str">
        <f t="shared" si="31"/>
        <v> </v>
      </c>
    </row>
    <row r="3850" spans="7:8">
      <c r="G3850" s="31" t="str">
        <f t="shared" si="30"/>
        <v> </v>
      </c>
      <c r="H3850" s="31" t="str">
        <f t="shared" si="31"/>
        <v> </v>
      </c>
    </row>
    <row r="3851" spans="7:8">
      <c r="G3851" s="31" t="str">
        <f t="shared" si="30"/>
        <v> </v>
      </c>
      <c r="H3851" s="31" t="str">
        <f t="shared" si="31"/>
        <v> </v>
      </c>
    </row>
    <row r="3852" spans="7:8">
      <c r="G3852" s="31" t="str">
        <f t="shared" si="30"/>
        <v> </v>
      </c>
      <c r="H3852" s="31" t="str">
        <f t="shared" si="31"/>
        <v> </v>
      </c>
    </row>
    <row r="3853" spans="7:8">
      <c r="G3853" s="31" t="str">
        <f t="shared" si="30"/>
        <v> </v>
      </c>
      <c r="H3853" s="31" t="str">
        <f t="shared" si="31"/>
        <v> </v>
      </c>
    </row>
    <row r="3854" spans="7:8">
      <c r="G3854" s="31" t="str">
        <f t="shared" si="30"/>
        <v> </v>
      </c>
      <c r="H3854" s="31" t="str">
        <f t="shared" si="31"/>
        <v> </v>
      </c>
    </row>
    <row r="3855" spans="7:8">
      <c r="G3855" s="31" t="str">
        <f t="shared" si="30"/>
        <v> </v>
      </c>
      <c r="H3855" s="31" t="str">
        <f t="shared" si="31"/>
        <v> </v>
      </c>
    </row>
    <row r="3856" spans="7:8">
      <c r="G3856" s="31" t="str">
        <f t="shared" si="30"/>
        <v> </v>
      </c>
      <c r="H3856" s="31" t="str">
        <f t="shared" si="31"/>
        <v> </v>
      </c>
    </row>
    <row r="3857" spans="7:8">
      <c r="G3857" s="31" t="str">
        <f t="shared" si="30"/>
        <v> </v>
      </c>
      <c r="H3857" s="31" t="str">
        <f t="shared" si="31"/>
        <v> </v>
      </c>
    </row>
    <row r="3858" spans="7:8">
      <c r="G3858" s="31" t="str">
        <f t="shared" si="30"/>
        <v> </v>
      </c>
      <c r="H3858" s="31" t="str">
        <f t="shared" si="31"/>
        <v> </v>
      </c>
    </row>
    <row r="3859" spans="7:8">
      <c r="G3859" s="31" t="str">
        <f t="shared" si="30"/>
        <v> </v>
      </c>
      <c r="H3859" s="31" t="str">
        <f t="shared" si="31"/>
        <v> </v>
      </c>
    </row>
    <row r="3860" spans="7:8">
      <c r="G3860" s="31" t="str">
        <f t="shared" si="30"/>
        <v> </v>
      </c>
      <c r="H3860" s="31" t="str">
        <f t="shared" si="31"/>
        <v> </v>
      </c>
    </row>
    <row r="3861" spans="7:8">
      <c r="G3861" s="31" t="str">
        <f t="shared" si="30"/>
        <v> </v>
      </c>
      <c r="H3861" s="31" t="str">
        <f t="shared" si="31"/>
        <v> </v>
      </c>
    </row>
    <row r="3862" spans="7:8">
      <c r="G3862" s="31" t="str">
        <f t="shared" si="30"/>
        <v> </v>
      </c>
      <c r="H3862" s="31" t="str">
        <f t="shared" si="31"/>
        <v> </v>
      </c>
    </row>
    <row r="3863" spans="7:8">
      <c r="G3863" s="31" t="str">
        <f t="shared" si="30"/>
        <v> </v>
      </c>
      <c r="H3863" s="31" t="str">
        <f t="shared" si="31"/>
        <v> </v>
      </c>
    </row>
    <row r="3864" spans="7:8">
      <c r="G3864" s="31" t="str">
        <f t="shared" si="30"/>
        <v> </v>
      </c>
      <c r="H3864" s="31" t="str">
        <f t="shared" si="31"/>
        <v> </v>
      </c>
    </row>
    <row r="3865" spans="7:8">
      <c r="G3865" s="31" t="str">
        <f t="shared" si="30"/>
        <v> </v>
      </c>
      <c r="H3865" s="31" t="str">
        <f t="shared" si="31"/>
        <v> </v>
      </c>
    </row>
    <row r="3866" spans="7:8">
      <c r="G3866" s="31" t="str">
        <f t="shared" si="30"/>
        <v> </v>
      </c>
      <c r="H3866" s="31" t="str">
        <f t="shared" si="31"/>
        <v> </v>
      </c>
    </row>
    <row r="3867" spans="7:8">
      <c r="G3867" s="31" t="str">
        <f t="shared" si="30"/>
        <v> </v>
      </c>
      <c r="H3867" s="31" t="str">
        <f t="shared" si="31"/>
        <v> </v>
      </c>
    </row>
    <row r="3868" spans="7:8">
      <c r="G3868" s="31" t="str">
        <f t="shared" si="30"/>
        <v> </v>
      </c>
      <c r="H3868" s="31" t="str">
        <f t="shared" si="31"/>
        <v> </v>
      </c>
    </row>
    <row r="3869" spans="7:8">
      <c r="G3869" s="31" t="str">
        <f t="shared" si="30"/>
        <v> </v>
      </c>
      <c r="H3869" s="31" t="str">
        <f t="shared" si="31"/>
        <v> </v>
      </c>
    </row>
    <row r="3870" spans="7:8">
      <c r="G3870" s="31" t="str">
        <f t="shared" si="30"/>
        <v> </v>
      </c>
      <c r="H3870" s="31" t="str">
        <f t="shared" si="31"/>
        <v> </v>
      </c>
    </row>
    <row r="3871" spans="7:8">
      <c r="G3871" s="31" t="str">
        <f t="shared" si="30"/>
        <v> </v>
      </c>
      <c r="H3871" s="31" t="str">
        <f t="shared" si="31"/>
        <v> </v>
      </c>
    </row>
    <row r="3872" spans="7:8">
      <c r="G3872" s="31" t="str">
        <f t="shared" si="30"/>
        <v> </v>
      </c>
      <c r="H3872" s="31" t="str">
        <f t="shared" si="31"/>
        <v> </v>
      </c>
    </row>
    <row r="3873" spans="7:8">
      <c r="G3873" s="31" t="str">
        <f t="shared" si="30"/>
        <v> </v>
      </c>
      <c r="H3873" s="31" t="str">
        <f t="shared" si="31"/>
        <v> </v>
      </c>
    </row>
    <row r="3874" spans="7:8">
      <c r="G3874" s="31" t="str">
        <f t="shared" si="30"/>
        <v> </v>
      </c>
      <c r="H3874" s="31" t="str">
        <f t="shared" si="31"/>
        <v> </v>
      </c>
    </row>
    <row r="3875" spans="7:8">
      <c r="G3875" s="31" t="str">
        <f t="shared" si="30"/>
        <v> </v>
      </c>
      <c r="H3875" s="31" t="str">
        <f t="shared" si="31"/>
        <v> </v>
      </c>
    </row>
    <row r="3876" spans="7:8">
      <c r="G3876" s="31" t="str">
        <f t="shared" si="30"/>
        <v> </v>
      </c>
      <c r="H3876" s="31" t="str">
        <f t="shared" si="31"/>
        <v> </v>
      </c>
    </row>
    <row r="3877" spans="7:8">
      <c r="G3877" s="31" t="str">
        <f t="shared" si="30"/>
        <v> </v>
      </c>
      <c r="H3877" s="31" t="str">
        <f t="shared" si="31"/>
        <v> </v>
      </c>
    </row>
    <row r="3878" spans="7:8">
      <c r="G3878" s="31" t="str">
        <f t="shared" si="30"/>
        <v> </v>
      </c>
      <c r="H3878" s="31" t="str">
        <f t="shared" si="31"/>
        <v> </v>
      </c>
    </row>
    <row r="3879" spans="7:8">
      <c r="G3879" s="31" t="str">
        <f t="shared" si="30"/>
        <v> </v>
      </c>
      <c r="H3879" s="31" t="str">
        <f t="shared" si="31"/>
        <v> </v>
      </c>
    </row>
    <row r="3880" spans="7:8">
      <c r="G3880" s="31" t="str">
        <f t="shared" si="30"/>
        <v> </v>
      </c>
      <c r="H3880" s="31" t="str">
        <f t="shared" si="31"/>
        <v> </v>
      </c>
    </row>
    <row r="3881" spans="7:8">
      <c r="G3881" s="31" t="str">
        <f t="shared" si="30"/>
        <v> </v>
      </c>
      <c r="H3881" s="31" t="str">
        <f t="shared" si="31"/>
        <v> </v>
      </c>
    </row>
    <row r="3882" spans="7:8">
      <c r="G3882" s="31" t="str">
        <f t="shared" si="30"/>
        <v> </v>
      </c>
      <c r="H3882" s="31" t="str">
        <f t="shared" si="31"/>
        <v> </v>
      </c>
    </row>
    <row r="3883" spans="7:8">
      <c r="G3883" s="31" t="str">
        <f t="shared" si="30"/>
        <v> </v>
      </c>
      <c r="H3883" s="31" t="str">
        <f t="shared" si="31"/>
        <v> </v>
      </c>
    </row>
    <row r="3884" spans="7:8">
      <c r="G3884" s="31" t="str">
        <f t="shared" si="30"/>
        <v> </v>
      </c>
      <c r="H3884" s="31" t="str">
        <f t="shared" si="31"/>
        <v> </v>
      </c>
    </row>
    <row r="3885" spans="7:8">
      <c r="G3885" s="31" t="str">
        <f t="shared" si="30"/>
        <v> </v>
      </c>
      <c r="H3885" s="31" t="str">
        <f t="shared" si="31"/>
        <v> </v>
      </c>
    </row>
    <row r="3886" spans="7:8">
      <c r="G3886" s="31" t="str">
        <f t="shared" si="30"/>
        <v> </v>
      </c>
      <c r="H3886" s="31" t="str">
        <f t="shared" si="31"/>
        <v> </v>
      </c>
    </row>
    <row r="3887" spans="7:8">
      <c r="G3887" s="31" t="str">
        <f t="shared" si="30"/>
        <v> </v>
      </c>
      <c r="H3887" s="31" t="str">
        <f t="shared" si="31"/>
        <v> </v>
      </c>
    </row>
    <row r="3888" spans="7:8">
      <c r="G3888" s="31" t="str">
        <f t="shared" si="30"/>
        <v> </v>
      </c>
      <c r="H3888" s="31" t="str">
        <f t="shared" si="31"/>
        <v> </v>
      </c>
    </row>
    <row r="3889" spans="7:8">
      <c r="G3889" s="31" t="str">
        <f t="shared" si="30"/>
        <v> </v>
      </c>
      <c r="H3889" s="31" t="str">
        <f t="shared" si="31"/>
        <v> </v>
      </c>
    </row>
    <row r="3890" spans="7:8">
      <c r="G3890" s="31" t="str">
        <f t="shared" si="30"/>
        <v> </v>
      </c>
      <c r="H3890" s="31" t="str">
        <f t="shared" si="31"/>
        <v> </v>
      </c>
    </row>
    <row r="3891" spans="7:8">
      <c r="G3891" s="31" t="str">
        <f t="shared" si="30"/>
        <v> </v>
      </c>
      <c r="H3891" s="31" t="str">
        <f t="shared" si="31"/>
        <v> </v>
      </c>
    </row>
    <row r="3892" spans="7:8">
      <c r="G3892" s="31" t="str">
        <f t="shared" si="30"/>
        <v> </v>
      </c>
      <c r="H3892" s="31" t="str">
        <f t="shared" si="31"/>
        <v> </v>
      </c>
    </row>
    <row r="3893" spans="7:8">
      <c r="G3893" s="31" t="str">
        <f t="shared" si="30"/>
        <v> </v>
      </c>
      <c r="H3893" s="31" t="str">
        <f t="shared" si="31"/>
        <v> </v>
      </c>
    </row>
    <row r="3894" spans="7:8">
      <c r="G3894" s="31" t="str">
        <f t="shared" si="30"/>
        <v> </v>
      </c>
      <c r="H3894" s="31" t="str">
        <f t="shared" si="31"/>
        <v> </v>
      </c>
    </row>
    <row r="3895" spans="7:8">
      <c r="G3895" s="31" t="str">
        <f t="shared" si="30"/>
        <v> </v>
      </c>
      <c r="H3895" s="31" t="str">
        <f t="shared" si="31"/>
        <v> </v>
      </c>
    </row>
    <row r="3896" spans="7:8">
      <c r="G3896" s="31" t="str">
        <f t="shared" si="30"/>
        <v> </v>
      </c>
      <c r="H3896" s="31" t="str">
        <f t="shared" si="31"/>
        <v> </v>
      </c>
    </row>
    <row r="3897" spans="7:8">
      <c r="G3897" s="31" t="str">
        <f t="shared" si="30"/>
        <v> </v>
      </c>
      <c r="H3897" s="31" t="str">
        <f t="shared" si="31"/>
        <v> </v>
      </c>
    </row>
    <row r="3898" spans="7:8">
      <c r="G3898" s="31" t="str">
        <f t="shared" si="30"/>
        <v> </v>
      </c>
      <c r="H3898" s="31" t="str">
        <f t="shared" si="31"/>
        <v> </v>
      </c>
    </row>
    <row r="3899" spans="7:8">
      <c r="G3899" s="31" t="str">
        <f t="shared" si="30"/>
        <v> </v>
      </c>
      <c r="H3899" s="31" t="str">
        <f t="shared" si="31"/>
        <v> </v>
      </c>
    </row>
    <row r="3900" spans="7:8">
      <c r="G3900" s="31" t="str">
        <f t="shared" si="30"/>
        <v> </v>
      </c>
      <c r="H3900" s="31" t="str">
        <f t="shared" si="31"/>
        <v> </v>
      </c>
    </row>
    <row r="3901" spans="7:8">
      <c r="G3901" s="31" t="str">
        <f t="shared" si="30"/>
        <v> </v>
      </c>
      <c r="H3901" s="31" t="str">
        <f t="shared" si="31"/>
        <v> </v>
      </c>
    </row>
    <row r="3902" spans="7:8">
      <c r="G3902" s="31" t="str">
        <f t="shared" si="30"/>
        <v> </v>
      </c>
      <c r="H3902" s="31" t="str">
        <f t="shared" si="31"/>
        <v> </v>
      </c>
    </row>
    <row r="3903" spans="7:8">
      <c r="G3903" s="31" t="str">
        <f t="shared" si="30"/>
        <v> </v>
      </c>
      <c r="H3903" s="31" t="str">
        <f t="shared" si="31"/>
        <v> </v>
      </c>
    </row>
    <row r="3904" spans="7:8">
      <c r="G3904" s="31" t="str">
        <f t="shared" si="30"/>
        <v> </v>
      </c>
      <c r="H3904" s="31" t="str">
        <f t="shared" si="31"/>
        <v> </v>
      </c>
    </row>
    <row r="3905" spans="7:8">
      <c r="G3905" s="31" t="str">
        <f t="shared" si="30"/>
        <v> </v>
      </c>
      <c r="H3905" s="31" t="str">
        <f t="shared" si="31"/>
        <v> </v>
      </c>
    </row>
    <row r="3906" spans="7:8">
      <c r="G3906" s="31" t="str">
        <f t="shared" si="30"/>
        <v> </v>
      </c>
      <c r="H3906" s="31" t="str">
        <f t="shared" si="31"/>
        <v> </v>
      </c>
    </row>
    <row r="3907" spans="7:8">
      <c r="G3907" s="31" t="str">
        <f t="shared" si="30"/>
        <v> </v>
      </c>
      <c r="H3907" s="31" t="str">
        <f t="shared" si="31"/>
        <v> </v>
      </c>
    </row>
    <row r="3908" spans="7:8">
      <c r="G3908" s="31" t="str">
        <f t="shared" si="30"/>
        <v> </v>
      </c>
      <c r="H3908" s="31" t="str">
        <f t="shared" si="31"/>
        <v> </v>
      </c>
    </row>
    <row r="3909" spans="7:8">
      <c r="G3909" s="31" t="str">
        <f t="shared" si="30"/>
        <v> </v>
      </c>
      <c r="H3909" s="31" t="str">
        <f t="shared" si="31"/>
        <v> </v>
      </c>
    </row>
    <row r="3910" spans="7:8">
      <c r="G3910" s="31" t="str">
        <f t="shared" si="30"/>
        <v> </v>
      </c>
      <c r="H3910" s="31" t="str">
        <f t="shared" si="31"/>
        <v> </v>
      </c>
    </row>
    <row r="3911" spans="7:8">
      <c r="G3911" s="31" t="str">
        <f t="shared" si="30"/>
        <v> </v>
      </c>
      <c r="H3911" s="31" t="str">
        <f t="shared" si="31"/>
        <v> </v>
      </c>
    </row>
    <row r="3912" spans="7:8">
      <c r="G3912" s="31" t="str">
        <f t="shared" si="30"/>
        <v> </v>
      </c>
      <c r="H3912" s="31" t="str">
        <f t="shared" si="31"/>
        <v> </v>
      </c>
    </row>
    <row r="3913" spans="7:8">
      <c r="G3913" s="31" t="str">
        <f t="shared" si="30"/>
        <v> </v>
      </c>
      <c r="H3913" s="31" t="str">
        <f t="shared" si="31"/>
        <v> </v>
      </c>
    </row>
    <row r="3914" spans="7:8">
      <c r="G3914" s="31" t="str">
        <f t="shared" si="30"/>
        <v> </v>
      </c>
      <c r="H3914" s="31" t="str">
        <f t="shared" si="31"/>
        <v> </v>
      </c>
    </row>
    <row r="3915" spans="7:8">
      <c r="G3915" s="31" t="str">
        <f t="shared" si="30"/>
        <v> </v>
      </c>
      <c r="H3915" s="31" t="str">
        <f t="shared" si="31"/>
        <v> </v>
      </c>
    </row>
    <row r="3916" spans="7:8">
      <c r="G3916" s="31" t="str">
        <f t="shared" si="30"/>
        <v> </v>
      </c>
      <c r="H3916" s="31" t="str">
        <f t="shared" si="31"/>
        <v> </v>
      </c>
    </row>
    <row r="3917" spans="7:8">
      <c r="G3917" s="31" t="str">
        <f t="shared" si="30"/>
        <v> </v>
      </c>
      <c r="H3917" s="31" t="str">
        <f t="shared" si="31"/>
        <v> </v>
      </c>
    </row>
    <row r="3918" spans="7:8">
      <c r="G3918" s="31" t="str">
        <f t="shared" si="30"/>
        <v> </v>
      </c>
      <c r="H3918" s="31" t="str">
        <f t="shared" si="31"/>
        <v> </v>
      </c>
    </row>
    <row r="3919" spans="7:8">
      <c r="G3919" s="31" t="str">
        <f t="shared" si="30"/>
        <v> </v>
      </c>
      <c r="H3919" s="31" t="str">
        <f t="shared" si="31"/>
        <v> </v>
      </c>
    </row>
    <row r="3920" spans="7:8">
      <c r="G3920" s="31" t="str">
        <f t="shared" si="30"/>
        <v> </v>
      </c>
      <c r="H3920" s="31" t="str">
        <f t="shared" si="31"/>
        <v> </v>
      </c>
    </row>
    <row r="3921" spans="7:8">
      <c r="G3921" s="31" t="str">
        <f t="shared" si="30"/>
        <v> </v>
      </c>
      <c r="H3921" s="31" t="str">
        <f t="shared" si="31"/>
        <v> </v>
      </c>
    </row>
    <row r="3922" spans="7:8">
      <c r="G3922" s="31" t="str">
        <f t="shared" si="30"/>
        <v> </v>
      </c>
      <c r="H3922" s="31" t="str">
        <f t="shared" si="31"/>
        <v> </v>
      </c>
    </row>
    <row r="3923" spans="7:8">
      <c r="G3923" s="31" t="str">
        <f t="shared" si="30"/>
        <v> </v>
      </c>
      <c r="H3923" s="31" t="str">
        <f t="shared" si="31"/>
        <v> </v>
      </c>
    </row>
    <row r="3924" spans="7:8">
      <c r="G3924" s="31" t="str">
        <f t="shared" si="30"/>
        <v> </v>
      </c>
      <c r="H3924" s="31" t="str">
        <f t="shared" si="31"/>
        <v> </v>
      </c>
    </row>
    <row r="3925" spans="7:8">
      <c r="G3925" s="31" t="str">
        <f t="shared" si="30"/>
        <v> </v>
      </c>
      <c r="H3925" s="31" t="str">
        <f t="shared" si="31"/>
        <v> </v>
      </c>
    </row>
    <row r="3926" spans="7:8">
      <c r="G3926" s="31" t="str">
        <f t="shared" si="30"/>
        <v> </v>
      </c>
      <c r="H3926" s="31" t="str">
        <f t="shared" si="31"/>
        <v> </v>
      </c>
    </row>
    <row r="3927" spans="7:8">
      <c r="G3927" s="31" t="str">
        <f t="shared" si="30"/>
        <v> </v>
      </c>
      <c r="H3927" s="31" t="str">
        <f t="shared" si="31"/>
        <v> </v>
      </c>
    </row>
    <row r="3928" spans="7:8">
      <c r="G3928" s="31" t="str">
        <f t="shared" si="30"/>
        <v> </v>
      </c>
      <c r="H3928" s="31" t="str">
        <f t="shared" si="31"/>
        <v> </v>
      </c>
    </row>
    <row r="3929" spans="7:8">
      <c r="G3929" s="31" t="str">
        <f t="shared" si="30"/>
        <v> </v>
      </c>
      <c r="H3929" s="31" t="str">
        <f t="shared" si="31"/>
        <v> </v>
      </c>
    </row>
    <row r="3930" spans="7:8">
      <c r="G3930" s="31" t="str">
        <f t="shared" si="30"/>
        <v> </v>
      </c>
      <c r="H3930" s="31" t="str">
        <f t="shared" si="31"/>
        <v> </v>
      </c>
    </row>
    <row r="3931" spans="7:8">
      <c r="G3931" s="31" t="str">
        <f t="shared" si="30"/>
        <v> </v>
      </c>
      <c r="H3931" s="31" t="str">
        <f t="shared" si="31"/>
        <v> </v>
      </c>
    </row>
    <row r="3932" spans="7:8">
      <c r="G3932" s="31" t="str">
        <f t="shared" si="30"/>
        <v> </v>
      </c>
      <c r="H3932" s="31" t="str">
        <f t="shared" si="31"/>
        <v> </v>
      </c>
    </row>
    <row r="3933" spans="7:8">
      <c r="G3933" s="31" t="str">
        <f t="shared" si="30"/>
        <v> </v>
      </c>
      <c r="H3933" s="31" t="str">
        <f t="shared" si="31"/>
        <v> </v>
      </c>
    </row>
    <row r="3934" spans="7:8">
      <c r="G3934" s="31" t="str">
        <f t="shared" si="30"/>
        <v> </v>
      </c>
      <c r="H3934" s="31" t="str">
        <f t="shared" si="31"/>
        <v> </v>
      </c>
    </row>
    <row r="3935" spans="7:8">
      <c r="G3935" s="31" t="str">
        <f t="shared" si="30"/>
        <v> </v>
      </c>
      <c r="H3935" s="31" t="str">
        <f t="shared" si="31"/>
        <v> </v>
      </c>
    </row>
    <row r="3936" spans="7:8">
      <c r="G3936" s="31" t="str">
        <f t="shared" si="30"/>
        <v> </v>
      </c>
      <c r="H3936" s="31" t="str">
        <f t="shared" si="31"/>
        <v> </v>
      </c>
    </row>
    <row r="3937" spans="7:8">
      <c r="G3937" s="31" t="str">
        <f t="shared" si="30"/>
        <v> </v>
      </c>
      <c r="H3937" s="31" t="str">
        <f t="shared" si="31"/>
        <v> </v>
      </c>
    </row>
    <row r="3938" spans="7:8">
      <c r="G3938" s="31" t="str">
        <f t="shared" si="30"/>
        <v> </v>
      </c>
      <c r="H3938" s="31" t="str">
        <f t="shared" si="31"/>
        <v> </v>
      </c>
    </row>
    <row r="3939" spans="7:8">
      <c r="G3939" s="31" t="str">
        <f t="shared" si="30"/>
        <v> </v>
      </c>
      <c r="H3939" s="31" t="str">
        <f t="shared" si="31"/>
        <v> </v>
      </c>
    </row>
    <row r="3940" spans="7:8">
      <c r="G3940" s="31" t="str">
        <f t="shared" si="30"/>
        <v> </v>
      </c>
      <c r="H3940" s="31" t="str">
        <f t="shared" si="31"/>
        <v> </v>
      </c>
    </row>
    <row r="3941" spans="7:8">
      <c r="G3941" s="31" t="str">
        <f t="shared" si="30"/>
        <v> </v>
      </c>
      <c r="H3941" s="31" t="str">
        <f t="shared" si="31"/>
        <v> </v>
      </c>
    </row>
    <row r="3942" spans="7:8">
      <c r="G3942" s="31" t="str">
        <f t="shared" si="30"/>
        <v> </v>
      </c>
      <c r="H3942" s="31" t="str">
        <f t="shared" si="31"/>
        <v> </v>
      </c>
    </row>
    <row r="3943" spans="7:8">
      <c r="G3943" s="31" t="str">
        <f t="shared" si="30"/>
        <v> </v>
      </c>
      <c r="H3943" s="31" t="str">
        <f t="shared" si="31"/>
        <v> </v>
      </c>
    </row>
    <row r="3944" spans="7:8">
      <c r="G3944" s="31" t="str">
        <f t="shared" si="30"/>
        <v> </v>
      </c>
      <c r="H3944" s="31" t="str">
        <f t="shared" si="31"/>
        <v> </v>
      </c>
    </row>
    <row r="3945" spans="7:8">
      <c r="G3945" s="31" t="str">
        <f t="shared" si="30"/>
        <v> </v>
      </c>
      <c r="H3945" s="31" t="str">
        <f t="shared" si="31"/>
        <v> </v>
      </c>
    </row>
    <row r="3946" spans="7:8">
      <c r="G3946" s="31" t="str">
        <f t="shared" si="30"/>
        <v> </v>
      </c>
      <c r="H3946" s="31" t="str">
        <f t="shared" si="31"/>
        <v> </v>
      </c>
    </row>
    <row r="3947" spans="7:8">
      <c r="G3947" s="31" t="str">
        <f t="shared" si="30"/>
        <v> </v>
      </c>
      <c r="H3947" s="31" t="str">
        <f t="shared" si="31"/>
        <v> </v>
      </c>
    </row>
    <row r="3948" spans="7:8">
      <c r="G3948" s="31" t="str">
        <f t="shared" si="30"/>
        <v> </v>
      </c>
      <c r="H3948" s="31" t="str">
        <f t="shared" si="31"/>
        <v> </v>
      </c>
    </row>
    <row r="3949" spans="7:8">
      <c r="G3949" s="31" t="str">
        <f t="shared" si="30"/>
        <v> </v>
      </c>
      <c r="H3949" s="31" t="str">
        <f t="shared" si="31"/>
        <v> </v>
      </c>
    </row>
    <row r="3950" spans="7:8">
      <c r="G3950" s="31" t="str">
        <f t="shared" si="30"/>
        <v> </v>
      </c>
      <c r="H3950" s="31" t="str">
        <f t="shared" si="31"/>
        <v> </v>
      </c>
    </row>
    <row r="3951" spans="7:8">
      <c r="G3951" s="31" t="str">
        <f t="shared" si="30"/>
        <v> </v>
      </c>
      <c r="H3951" s="31" t="str">
        <f t="shared" si="31"/>
        <v> </v>
      </c>
    </row>
    <row r="3952" spans="7:8">
      <c r="G3952" s="31" t="str">
        <f t="shared" si="30"/>
        <v> </v>
      </c>
      <c r="H3952" s="31" t="str">
        <f t="shared" si="31"/>
        <v> </v>
      </c>
    </row>
    <row r="3953" spans="7:8">
      <c r="G3953" s="31" t="str">
        <f t="shared" si="30"/>
        <v> </v>
      </c>
      <c r="H3953" s="31" t="str">
        <f t="shared" si="31"/>
        <v> </v>
      </c>
    </row>
    <row r="3954" spans="7:8">
      <c r="G3954" s="31" t="str">
        <f t="shared" si="30"/>
        <v> </v>
      </c>
      <c r="H3954" s="31" t="str">
        <f t="shared" si="31"/>
        <v> </v>
      </c>
    </row>
    <row r="3955" spans="7:8">
      <c r="G3955" s="31" t="str">
        <f t="shared" si="30"/>
        <v> </v>
      </c>
      <c r="H3955" s="31" t="str">
        <f t="shared" si="31"/>
        <v> </v>
      </c>
    </row>
    <row r="3956" spans="7:8">
      <c r="G3956" s="31" t="str">
        <f t="shared" si="30"/>
        <v> </v>
      </c>
      <c r="H3956" s="31" t="str">
        <f t="shared" si="31"/>
        <v> </v>
      </c>
    </row>
    <row r="3957" spans="7:8">
      <c r="G3957" s="31" t="str">
        <f t="shared" si="30"/>
        <v> </v>
      </c>
      <c r="H3957" s="31" t="str">
        <f t="shared" si="31"/>
        <v> </v>
      </c>
    </row>
    <row r="3958" spans="7:8">
      <c r="G3958" s="31" t="str">
        <f t="shared" si="30"/>
        <v> </v>
      </c>
      <c r="H3958" s="31" t="str">
        <f t="shared" si="31"/>
        <v> </v>
      </c>
    </row>
    <row r="3959" spans="7:8">
      <c r="G3959" s="31" t="str">
        <f t="shared" si="30"/>
        <v> </v>
      </c>
      <c r="H3959" s="31" t="str">
        <f t="shared" si="31"/>
        <v> </v>
      </c>
    </row>
    <row r="3960" spans="7:8">
      <c r="G3960" s="31" t="str">
        <f t="shared" si="30"/>
        <v> </v>
      </c>
      <c r="H3960" s="31" t="str">
        <f t="shared" si="31"/>
        <v> </v>
      </c>
    </row>
    <row r="3961" spans="7:8">
      <c r="G3961" s="31" t="str">
        <f t="shared" si="30"/>
        <v> </v>
      </c>
      <c r="H3961" s="31" t="str">
        <f t="shared" si="31"/>
        <v> </v>
      </c>
    </row>
    <row r="3962" spans="7:8">
      <c r="G3962" s="31" t="str">
        <f t="shared" si="30"/>
        <v> </v>
      </c>
      <c r="H3962" s="31" t="str">
        <f t="shared" si="31"/>
        <v> </v>
      </c>
    </row>
    <row r="3963" spans="7:8">
      <c r="G3963" s="31" t="str">
        <f t="shared" si="30"/>
        <v> </v>
      </c>
      <c r="H3963" s="31" t="str">
        <f t="shared" si="31"/>
        <v> </v>
      </c>
    </row>
    <row r="3964" spans="7:8">
      <c r="G3964" s="31" t="str">
        <f t="shared" si="30"/>
        <v> </v>
      </c>
      <c r="H3964" s="31" t="str">
        <f t="shared" si="31"/>
        <v> </v>
      </c>
    </row>
    <row r="3965" spans="7:8">
      <c r="G3965" s="31" t="str">
        <f t="shared" si="30"/>
        <v> </v>
      </c>
      <c r="H3965" s="31" t="str">
        <f t="shared" si="31"/>
        <v> </v>
      </c>
    </row>
    <row r="3966" spans="7:8">
      <c r="G3966" s="31" t="str">
        <f t="shared" si="30"/>
        <v> </v>
      </c>
      <c r="H3966" s="31" t="str">
        <f t="shared" si="31"/>
        <v> </v>
      </c>
    </row>
    <row r="3967" spans="7:8">
      <c r="G3967" s="31" t="str">
        <f t="shared" si="30"/>
        <v> </v>
      </c>
      <c r="H3967" s="31" t="str">
        <f t="shared" si="31"/>
        <v> </v>
      </c>
    </row>
    <row r="3968" spans="7:8">
      <c r="G3968" s="31" t="str">
        <f t="shared" si="30"/>
        <v> </v>
      </c>
      <c r="H3968" s="31" t="str">
        <f t="shared" si="31"/>
        <v> </v>
      </c>
    </row>
    <row r="3969" spans="7:8">
      <c r="G3969" s="31" t="str">
        <f t="shared" si="30"/>
        <v> </v>
      </c>
      <c r="H3969" s="31" t="str">
        <f t="shared" si="31"/>
        <v> </v>
      </c>
    </row>
    <row r="3970" spans="7:8">
      <c r="G3970" s="31" t="str">
        <f t="shared" si="30"/>
        <v> </v>
      </c>
      <c r="H3970" s="31" t="str">
        <f t="shared" si="31"/>
        <v> </v>
      </c>
    </row>
    <row r="3971" spans="7:8">
      <c r="G3971" s="31" t="str">
        <f t="shared" si="30"/>
        <v> </v>
      </c>
      <c r="H3971" s="31" t="str">
        <f t="shared" si="31"/>
        <v> </v>
      </c>
    </row>
    <row r="3972" spans="7:8">
      <c r="G3972" s="31" t="str">
        <f t="shared" si="30"/>
        <v> </v>
      </c>
      <c r="H3972" s="31" t="str">
        <f t="shared" si="31"/>
        <v> </v>
      </c>
    </row>
    <row r="3973" spans="7:8">
      <c r="G3973" s="31" t="str">
        <f t="shared" si="30"/>
        <v> </v>
      </c>
      <c r="H3973" s="31" t="str">
        <f t="shared" si="31"/>
        <v> </v>
      </c>
    </row>
    <row r="3974" spans="7:8">
      <c r="G3974" s="31" t="str">
        <f t="shared" si="30"/>
        <v> </v>
      </c>
      <c r="H3974" s="31" t="str">
        <f t="shared" si="31"/>
        <v> </v>
      </c>
    </row>
    <row r="3975" spans="7:8">
      <c r="G3975" s="31" t="str">
        <f t="shared" si="30"/>
        <v> </v>
      </c>
      <c r="H3975" s="31" t="str">
        <f t="shared" si="31"/>
        <v> </v>
      </c>
    </row>
    <row r="3976" spans="7:8">
      <c r="G3976" s="31" t="str">
        <f t="shared" si="30"/>
        <v> </v>
      </c>
      <c r="H3976" s="31" t="str">
        <f t="shared" si="31"/>
        <v> </v>
      </c>
    </row>
    <row r="3977" spans="7:8">
      <c r="G3977" s="31" t="str">
        <f t="shared" si="30"/>
        <v> </v>
      </c>
      <c r="H3977" s="31" t="str">
        <f t="shared" si="31"/>
        <v> </v>
      </c>
    </row>
    <row r="3978" spans="7:8">
      <c r="G3978" s="31" t="str">
        <f t="shared" si="30"/>
        <v> </v>
      </c>
      <c r="H3978" s="31" t="str">
        <f t="shared" si="31"/>
        <v> </v>
      </c>
    </row>
    <row r="3979" spans="7:8">
      <c r="G3979" s="31" t="str">
        <f t="shared" si="30"/>
        <v> </v>
      </c>
      <c r="H3979" s="31" t="str">
        <f t="shared" si="31"/>
        <v> </v>
      </c>
    </row>
    <row r="3980" spans="7:8">
      <c r="G3980" s="31" t="str">
        <f t="shared" si="30"/>
        <v> </v>
      </c>
      <c r="H3980" s="31" t="str">
        <f t="shared" si="31"/>
        <v> </v>
      </c>
    </row>
    <row r="3981" spans="7:8">
      <c r="G3981" s="31" t="str">
        <f t="shared" si="30"/>
        <v> </v>
      </c>
      <c r="H3981" s="31" t="str">
        <f t="shared" si="31"/>
        <v> </v>
      </c>
    </row>
    <row r="3982" spans="7:8">
      <c r="G3982" s="31" t="str">
        <f t="shared" si="30"/>
        <v> </v>
      </c>
      <c r="H3982" s="31" t="str">
        <f t="shared" si="31"/>
        <v> </v>
      </c>
    </row>
    <row r="3983" spans="7:8">
      <c r="G3983" s="31" t="str">
        <f t="shared" si="30"/>
        <v> </v>
      </c>
      <c r="H3983" s="31" t="str">
        <f t="shared" si="31"/>
        <v> </v>
      </c>
    </row>
    <row r="3984" spans="7:8">
      <c r="G3984" s="31" t="str">
        <f t="shared" si="30"/>
        <v> </v>
      </c>
      <c r="H3984" s="31" t="str">
        <f t="shared" si="31"/>
        <v> </v>
      </c>
    </row>
    <row r="3985" spans="7:8">
      <c r="G3985" s="31" t="str">
        <f t="shared" si="30"/>
        <v> </v>
      </c>
      <c r="H3985" s="31" t="str">
        <f t="shared" si="31"/>
        <v> </v>
      </c>
    </row>
    <row r="3986" spans="7:8">
      <c r="G3986" s="31" t="str">
        <f t="shared" si="30"/>
        <v> </v>
      </c>
      <c r="H3986" s="31" t="str">
        <f t="shared" si="31"/>
        <v> </v>
      </c>
    </row>
    <row r="3987" spans="7:8">
      <c r="G3987" s="31" t="str">
        <f t="shared" si="30"/>
        <v> </v>
      </c>
      <c r="H3987" s="31" t="str">
        <f t="shared" si="31"/>
        <v> </v>
      </c>
    </row>
    <row r="3988" spans="7:8">
      <c r="G3988" s="31" t="str">
        <f t="shared" si="30"/>
        <v> </v>
      </c>
      <c r="H3988" s="31" t="str">
        <f t="shared" si="31"/>
        <v> </v>
      </c>
    </row>
    <row r="3989" spans="7:8">
      <c r="G3989" s="31" t="str">
        <f t="shared" si="30"/>
        <v> </v>
      </c>
      <c r="H3989" s="31" t="str">
        <f t="shared" si="31"/>
        <v> </v>
      </c>
    </row>
    <row r="3990" spans="7:8">
      <c r="G3990" s="31" t="str">
        <f t="shared" si="30"/>
        <v> </v>
      </c>
      <c r="H3990" s="31" t="str">
        <f t="shared" si="31"/>
        <v> </v>
      </c>
    </row>
    <row r="3991" spans="7:8">
      <c r="G3991" s="31" t="str">
        <f t="shared" si="30"/>
        <v> </v>
      </c>
      <c r="H3991" s="31" t="str">
        <f t="shared" si="31"/>
        <v> </v>
      </c>
    </row>
    <row r="3992" spans="7:8">
      <c r="G3992" s="31" t="str">
        <f t="shared" si="30"/>
        <v> </v>
      </c>
      <c r="H3992" s="31" t="str">
        <f t="shared" si="31"/>
        <v> </v>
      </c>
    </row>
    <row r="3993" spans="7:8">
      <c r="G3993" s="31" t="str">
        <f t="shared" si="30"/>
        <v> </v>
      </c>
      <c r="H3993" s="31" t="str">
        <f t="shared" si="31"/>
        <v> </v>
      </c>
    </row>
    <row r="3994" spans="7:8">
      <c r="G3994" s="31" t="str">
        <f t="shared" si="30"/>
        <v> </v>
      </c>
      <c r="H3994" s="31" t="str">
        <f t="shared" si="31"/>
        <v> </v>
      </c>
    </row>
    <row r="3995" spans="7:8">
      <c r="G3995" s="31" t="str">
        <f t="shared" si="30"/>
        <v> </v>
      </c>
      <c r="H3995" s="31" t="str">
        <f t="shared" si="31"/>
        <v> </v>
      </c>
    </row>
    <row r="3996" spans="7:8">
      <c r="G3996" s="31" t="str">
        <f t="shared" si="30"/>
        <v> </v>
      </c>
      <c r="H3996" s="31" t="str">
        <f t="shared" si="31"/>
        <v> </v>
      </c>
    </row>
    <row r="3997" spans="7:8">
      <c r="G3997" s="31" t="str">
        <f t="shared" si="30"/>
        <v> </v>
      </c>
      <c r="H3997" s="31" t="str">
        <f t="shared" si="31"/>
        <v> </v>
      </c>
    </row>
    <row r="3998" spans="7:8">
      <c r="G3998" s="31" t="str">
        <f t="shared" si="30"/>
        <v> </v>
      </c>
      <c r="H3998" s="31" t="str">
        <f t="shared" si="31"/>
        <v> </v>
      </c>
    </row>
    <row r="3999" spans="7:8">
      <c r="G3999" s="31" t="str">
        <f t="shared" si="30"/>
        <v> </v>
      </c>
      <c r="H3999" s="31" t="str">
        <f t="shared" si="31"/>
        <v> </v>
      </c>
    </row>
    <row r="4000" spans="7:8">
      <c r="G4000" s="31" t="str">
        <f t="shared" si="30"/>
        <v> </v>
      </c>
      <c r="H4000" s="31" t="str">
        <f t="shared" si="31"/>
        <v> </v>
      </c>
    </row>
    <row r="4001" spans="7:8">
      <c r="G4001" s="31" t="str">
        <f t="shared" si="30"/>
        <v> </v>
      </c>
      <c r="H4001" s="31" t="str">
        <f t="shared" si="31"/>
        <v> </v>
      </c>
    </row>
    <row r="4002" spans="7:8">
      <c r="G4002" s="31" t="str">
        <f t="shared" si="30"/>
        <v> </v>
      </c>
      <c r="H4002" s="31" t="str">
        <f t="shared" si="31"/>
        <v> </v>
      </c>
    </row>
    <row r="4003" spans="7:8">
      <c r="G4003" s="31" t="str">
        <f t="shared" si="30"/>
        <v> </v>
      </c>
      <c r="H4003" s="31" t="str">
        <f t="shared" si="31"/>
        <v> </v>
      </c>
    </row>
    <row r="4004" spans="7:8">
      <c r="G4004" s="31" t="str">
        <f t="shared" si="30"/>
        <v> </v>
      </c>
      <c r="H4004" s="31" t="str">
        <f t="shared" si="31"/>
        <v> </v>
      </c>
    </row>
    <row r="4005" spans="7:8">
      <c r="G4005" s="31" t="str">
        <f t="shared" si="30"/>
        <v> </v>
      </c>
      <c r="H4005" s="31" t="str">
        <f t="shared" si="31"/>
        <v> </v>
      </c>
    </row>
    <row r="4006" spans="7:8">
      <c r="G4006" s="31" t="str">
        <f t="shared" si="30"/>
        <v> </v>
      </c>
      <c r="H4006" s="31" t="str">
        <f t="shared" si="31"/>
        <v> </v>
      </c>
    </row>
    <row r="4007" spans="7:8">
      <c r="G4007" s="31" t="str">
        <f t="shared" si="30"/>
        <v> </v>
      </c>
      <c r="H4007" s="31" t="str">
        <f t="shared" si="31"/>
        <v> </v>
      </c>
    </row>
    <row r="4008" spans="7:8">
      <c r="G4008" s="31" t="str">
        <f t="shared" si="30"/>
        <v> </v>
      </c>
      <c r="H4008" s="31" t="str">
        <f t="shared" si="31"/>
        <v> </v>
      </c>
    </row>
    <row r="4009" spans="7:8">
      <c r="G4009" s="31" t="str">
        <f t="shared" si="30"/>
        <v> </v>
      </c>
      <c r="H4009" s="31" t="str">
        <f t="shared" si="31"/>
        <v> </v>
      </c>
    </row>
    <row r="4010" spans="7:8">
      <c r="G4010" s="31" t="str">
        <f t="shared" si="30"/>
        <v> </v>
      </c>
      <c r="H4010" s="31" t="str">
        <f t="shared" si="31"/>
        <v> </v>
      </c>
    </row>
    <row r="4011" spans="7:8">
      <c r="G4011" s="31" t="str">
        <f t="shared" si="30"/>
        <v> </v>
      </c>
      <c r="H4011" s="31" t="str">
        <f t="shared" si="31"/>
        <v> </v>
      </c>
    </row>
    <row r="4012" spans="7:8">
      <c r="G4012" s="31" t="str">
        <f t="shared" si="30"/>
        <v> </v>
      </c>
      <c r="H4012" s="31" t="str">
        <f t="shared" si="31"/>
        <v> </v>
      </c>
    </row>
    <row r="4013" spans="7:8">
      <c r="G4013" s="31" t="str">
        <f t="shared" si="30"/>
        <v> </v>
      </c>
      <c r="H4013" s="31" t="str">
        <f t="shared" si="31"/>
        <v> </v>
      </c>
    </row>
    <row r="4014" spans="7:8">
      <c r="G4014" s="31" t="str">
        <f t="shared" si="30"/>
        <v> </v>
      </c>
      <c r="H4014" s="31" t="str">
        <f t="shared" si="31"/>
        <v> </v>
      </c>
    </row>
    <row r="4015" spans="7:8">
      <c r="G4015" s="31" t="str">
        <f t="shared" si="30"/>
        <v> </v>
      </c>
      <c r="H4015" s="31" t="str">
        <f t="shared" si="31"/>
        <v> </v>
      </c>
    </row>
    <row r="4016" spans="7:8">
      <c r="G4016" s="31" t="str">
        <f t="shared" si="30"/>
        <v> </v>
      </c>
      <c r="H4016" s="31" t="str">
        <f t="shared" si="31"/>
        <v> </v>
      </c>
    </row>
    <row r="4017" spans="7:8">
      <c r="G4017" s="31" t="str">
        <f t="shared" si="30"/>
        <v> </v>
      </c>
      <c r="H4017" s="31" t="str">
        <f t="shared" si="31"/>
        <v> </v>
      </c>
    </row>
    <row r="4018" spans="7:8">
      <c r="G4018" s="31" t="str">
        <f t="shared" si="30"/>
        <v> </v>
      </c>
      <c r="H4018" s="31" t="str">
        <f t="shared" si="31"/>
        <v> </v>
      </c>
    </row>
    <row r="4019" spans="7:8">
      <c r="G4019" s="31" t="str">
        <f t="shared" si="30"/>
        <v> </v>
      </c>
      <c r="H4019" s="31" t="str">
        <f t="shared" si="31"/>
        <v> </v>
      </c>
    </row>
    <row r="4020" spans="7:8">
      <c r="G4020" s="31" t="str">
        <f t="shared" si="30"/>
        <v> </v>
      </c>
      <c r="H4020" s="31" t="str">
        <f t="shared" si="31"/>
        <v> </v>
      </c>
    </row>
    <row r="4021" spans="7:8">
      <c r="G4021" s="31" t="str">
        <f t="shared" si="30"/>
        <v> </v>
      </c>
      <c r="H4021" s="31" t="str">
        <f t="shared" si="31"/>
        <v> </v>
      </c>
    </row>
    <row r="4022" spans="7:8">
      <c r="G4022" s="31" t="str">
        <f t="shared" si="30"/>
        <v> </v>
      </c>
      <c r="H4022" s="31" t="str">
        <f t="shared" si="31"/>
        <v> </v>
      </c>
    </row>
    <row r="4023" spans="7:8">
      <c r="G4023" s="31" t="str">
        <f t="shared" si="30"/>
        <v> </v>
      </c>
      <c r="H4023" s="31" t="str">
        <f t="shared" si="31"/>
        <v> </v>
      </c>
    </row>
    <row r="4024" spans="7:8">
      <c r="G4024" s="31" t="str">
        <f t="shared" si="30"/>
        <v> </v>
      </c>
      <c r="H4024" s="31" t="str">
        <f t="shared" si="31"/>
        <v> </v>
      </c>
    </row>
    <row r="4025" spans="7:8">
      <c r="G4025" s="31" t="str">
        <f t="shared" si="30"/>
        <v> </v>
      </c>
      <c r="H4025" s="31" t="str">
        <f t="shared" si="31"/>
        <v> </v>
      </c>
    </row>
    <row r="4026" spans="7:8">
      <c r="G4026" s="31" t="str">
        <f t="shared" si="30"/>
        <v> </v>
      </c>
      <c r="H4026" s="31" t="str">
        <f t="shared" si="31"/>
        <v> </v>
      </c>
    </row>
    <row r="4027" spans="7:8">
      <c r="G4027" s="31" t="str">
        <f t="shared" si="30"/>
        <v> </v>
      </c>
      <c r="H4027" s="31" t="str">
        <f t="shared" si="31"/>
        <v> </v>
      </c>
    </row>
    <row r="4028" spans="7:8">
      <c r="G4028" s="31" t="str">
        <f t="shared" si="30"/>
        <v> </v>
      </c>
      <c r="H4028" s="31" t="str">
        <f t="shared" si="31"/>
        <v> </v>
      </c>
    </row>
    <row r="4029" spans="7:8">
      <c r="G4029" s="31" t="str">
        <f t="shared" si="30"/>
        <v> </v>
      </c>
      <c r="H4029" s="31" t="str">
        <f t="shared" si="31"/>
        <v> </v>
      </c>
    </row>
    <row r="4030" spans="7:8">
      <c r="G4030" s="31" t="str">
        <f t="shared" si="30"/>
        <v> </v>
      </c>
      <c r="H4030" s="31" t="str">
        <f t="shared" si="31"/>
        <v> </v>
      </c>
    </row>
    <row r="4031" spans="7:8">
      <c r="G4031" s="31" t="str">
        <f t="shared" si="30"/>
        <v> </v>
      </c>
      <c r="H4031" s="31" t="str">
        <f t="shared" si="31"/>
        <v> </v>
      </c>
    </row>
    <row r="4032" spans="7:8">
      <c r="G4032" s="31" t="str">
        <f t="shared" si="30"/>
        <v> </v>
      </c>
      <c r="H4032" s="31" t="str">
        <f t="shared" si="31"/>
        <v> </v>
      </c>
    </row>
    <row r="4033" spans="7:8">
      <c r="G4033" s="31" t="str">
        <f t="shared" si="30"/>
        <v> </v>
      </c>
      <c r="H4033" s="31" t="str">
        <f t="shared" si="31"/>
        <v> </v>
      </c>
    </row>
    <row r="4034" spans="7:8">
      <c r="G4034" s="31" t="str">
        <f t="shared" si="30"/>
        <v> </v>
      </c>
      <c r="H4034" s="31" t="str">
        <f t="shared" si="31"/>
        <v> </v>
      </c>
    </row>
    <row r="4035" spans="7:8">
      <c r="G4035" s="31" t="str">
        <f t="shared" si="30"/>
        <v> </v>
      </c>
      <c r="H4035" s="31" t="str">
        <f t="shared" si="31"/>
        <v> </v>
      </c>
    </row>
    <row r="4036" spans="7:8">
      <c r="G4036" s="31" t="str">
        <f t="shared" si="30"/>
        <v> </v>
      </c>
      <c r="H4036" s="31" t="str">
        <f t="shared" si="31"/>
        <v> </v>
      </c>
    </row>
    <row r="4037" spans="7:8">
      <c r="G4037" s="31" t="str">
        <f t="shared" si="30"/>
        <v> </v>
      </c>
      <c r="H4037" s="31" t="str">
        <f t="shared" si="31"/>
        <v> </v>
      </c>
    </row>
    <row r="4038" spans="7:8">
      <c r="G4038" s="31" t="str">
        <f t="shared" si="30"/>
        <v> </v>
      </c>
      <c r="H4038" s="31" t="str">
        <f t="shared" si="31"/>
        <v> </v>
      </c>
    </row>
    <row r="4039" spans="7:8">
      <c r="G4039" s="31" t="str">
        <f t="shared" si="30"/>
        <v> </v>
      </c>
      <c r="H4039" s="31" t="str">
        <f t="shared" si="31"/>
        <v> </v>
      </c>
    </row>
    <row r="4040" spans="7:8">
      <c r="G4040" s="31" t="str">
        <f t="shared" si="30"/>
        <v> </v>
      </c>
      <c r="H4040" s="31" t="str">
        <f t="shared" si="31"/>
        <v> </v>
      </c>
    </row>
    <row r="4041" spans="7:8">
      <c r="G4041" s="31" t="str">
        <f t="shared" si="30"/>
        <v> </v>
      </c>
      <c r="H4041" s="31" t="str">
        <f t="shared" si="31"/>
        <v> </v>
      </c>
    </row>
    <row r="4042" spans="7:8">
      <c r="G4042" s="31" t="str">
        <f t="shared" si="30"/>
        <v> </v>
      </c>
      <c r="H4042" s="31" t="str">
        <f t="shared" si="31"/>
        <v> </v>
      </c>
    </row>
    <row r="4043" spans="7:8">
      <c r="G4043" s="31" t="str">
        <f t="shared" si="30"/>
        <v> </v>
      </c>
      <c r="H4043" s="31" t="str">
        <f t="shared" si="31"/>
        <v> </v>
      </c>
    </row>
    <row r="4044" spans="7:8">
      <c r="G4044" s="31" t="str">
        <f t="shared" si="30"/>
        <v> </v>
      </c>
      <c r="H4044" s="31" t="str">
        <f t="shared" si="31"/>
        <v> </v>
      </c>
    </row>
    <row r="4045" spans="7:8">
      <c r="G4045" s="31" t="str">
        <f t="shared" si="30"/>
        <v> </v>
      </c>
      <c r="H4045" s="31" t="str">
        <f t="shared" si="31"/>
        <v> </v>
      </c>
    </row>
    <row r="4046" spans="7:8">
      <c r="G4046" s="31" t="str">
        <f t="shared" si="30"/>
        <v> </v>
      </c>
      <c r="H4046" s="31" t="str">
        <f t="shared" si="31"/>
        <v> </v>
      </c>
    </row>
    <row r="4047" spans="7:8">
      <c r="G4047" s="31" t="str">
        <f t="shared" si="30"/>
        <v> </v>
      </c>
      <c r="H4047" s="31" t="str">
        <f t="shared" si="31"/>
        <v> </v>
      </c>
    </row>
    <row r="4048" spans="7:8">
      <c r="G4048" s="31" t="str">
        <f t="shared" si="30"/>
        <v> </v>
      </c>
      <c r="H4048" s="31" t="str">
        <f t="shared" si="31"/>
        <v> </v>
      </c>
    </row>
    <row r="4049" spans="7:8">
      <c r="G4049" s="31" t="str">
        <f t="shared" si="30"/>
        <v> </v>
      </c>
      <c r="H4049" s="31" t="str">
        <f t="shared" si="31"/>
        <v> </v>
      </c>
    </row>
    <row r="4050" spans="7:8">
      <c r="G4050" s="31" t="str">
        <f t="shared" si="30"/>
        <v> </v>
      </c>
      <c r="H4050" s="31" t="str">
        <f t="shared" si="31"/>
        <v> </v>
      </c>
    </row>
    <row r="4051" spans="7:8">
      <c r="G4051" s="31" t="str">
        <f t="shared" si="30"/>
        <v> </v>
      </c>
      <c r="H4051" s="31" t="str">
        <f t="shared" si="31"/>
        <v> </v>
      </c>
    </row>
    <row r="4052" spans="7:8">
      <c r="G4052" s="31" t="str">
        <f t="shared" si="30"/>
        <v> </v>
      </c>
      <c r="H4052" s="31" t="str">
        <f t="shared" si="31"/>
        <v> </v>
      </c>
    </row>
    <row r="4053" spans="7:8">
      <c r="G4053" s="31" t="str">
        <f t="shared" si="30"/>
        <v> </v>
      </c>
      <c r="H4053" s="31" t="str">
        <f t="shared" si="31"/>
        <v> </v>
      </c>
    </row>
    <row r="4054" spans="7:8">
      <c r="G4054" s="31" t="str">
        <f t="shared" si="30"/>
        <v> </v>
      </c>
      <c r="H4054" s="31" t="str">
        <f t="shared" si="31"/>
        <v> </v>
      </c>
    </row>
    <row r="4055" spans="7:8">
      <c r="G4055" s="31" t="str">
        <f t="shared" si="30"/>
        <v> </v>
      </c>
      <c r="H4055" s="31" t="str">
        <f t="shared" si="31"/>
        <v> </v>
      </c>
    </row>
    <row r="4056" spans="7:8">
      <c r="G4056" s="31" t="str">
        <f t="shared" si="30"/>
        <v> </v>
      </c>
      <c r="H4056" s="31" t="str">
        <f t="shared" si="31"/>
        <v> </v>
      </c>
    </row>
    <row r="4057" spans="7:8">
      <c r="G4057" s="31" t="str">
        <f t="shared" si="30"/>
        <v> </v>
      </c>
      <c r="H4057" s="31" t="str">
        <f t="shared" si="31"/>
        <v> </v>
      </c>
    </row>
    <row r="4058" spans="7:8">
      <c r="G4058" s="31" t="str">
        <f t="shared" si="30"/>
        <v> </v>
      </c>
      <c r="H4058" s="31" t="str">
        <f t="shared" si="31"/>
        <v> </v>
      </c>
    </row>
    <row r="4059" spans="7:8">
      <c r="G4059" s="31" t="str">
        <f t="shared" si="30"/>
        <v> </v>
      </c>
      <c r="H4059" s="31" t="str">
        <f t="shared" si="31"/>
        <v> </v>
      </c>
    </row>
    <row r="4060" spans="7:8">
      <c r="G4060" s="31" t="str">
        <f t="shared" si="30"/>
        <v> </v>
      </c>
      <c r="H4060" s="31" t="str">
        <f t="shared" si="31"/>
        <v> </v>
      </c>
    </row>
    <row r="4061" spans="7:8">
      <c r="G4061" s="31" t="str">
        <f t="shared" si="30"/>
        <v> </v>
      </c>
      <c r="H4061" s="31" t="str">
        <f t="shared" si="31"/>
        <v> </v>
      </c>
    </row>
    <row r="4062" spans="7:8">
      <c r="G4062" s="31" t="str">
        <f t="shared" si="30"/>
        <v> </v>
      </c>
      <c r="H4062" s="31" t="str">
        <f t="shared" si="31"/>
        <v> </v>
      </c>
    </row>
    <row r="4063" spans="7:8">
      <c r="G4063" s="31" t="str">
        <f t="shared" si="30"/>
        <v> </v>
      </c>
      <c r="H4063" s="31" t="str">
        <f t="shared" si="31"/>
        <v> </v>
      </c>
    </row>
    <row r="4064" spans="7:8">
      <c r="G4064" s="31" t="str">
        <f t="shared" si="30"/>
        <v> </v>
      </c>
      <c r="H4064" s="31" t="str">
        <f t="shared" si="31"/>
        <v> </v>
      </c>
    </row>
    <row r="4065" spans="7:8">
      <c r="G4065" s="31" t="str">
        <f t="shared" si="30"/>
        <v> </v>
      </c>
      <c r="H4065" s="31" t="str">
        <f t="shared" si="31"/>
        <v> </v>
      </c>
    </row>
    <row r="4066" spans="7:8">
      <c r="G4066" s="31" t="str">
        <f t="shared" si="30"/>
        <v> </v>
      </c>
      <c r="H4066" s="31" t="str">
        <f t="shared" si="31"/>
        <v> </v>
      </c>
    </row>
    <row r="4067" spans="7:8">
      <c r="G4067" s="31" t="str">
        <f t="shared" si="30"/>
        <v> </v>
      </c>
      <c r="H4067" s="31" t="str">
        <f t="shared" si="31"/>
        <v> </v>
      </c>
    </row>
    <row r="4068" spans="7:8">
      <c r="G4068" s="31" t="str">
        <f t="shared" si="30"/>
        <v> </v>
      </c>
      <c r="H4068" s="31" t="str">
        <f t="shared" si="31"/>
        <v> </v>
      </c>
    </row>
    <row r="4069" spans="7:8">
      <c r="G4069" s="31" t="str">
        <f t="shared" si="30"/>
        <v> </v>
      </c>
      <c r="H4069" s="31" t="str">
        <f t="shared" si="31"/>
        <v> </v>
      </c>
    </row>
    <row r="4070" spans="7:8">
      <c r="G4070" s="31" t="str">
        <f t="shared" si="30"/>
        <v> </v>
      </c>
      <c r="H4070" s="31" t="str">
        <f t="shared" si="31"/>
        <v> </v>
      </c>
    </row>
    <row r="4071" spans="7:8">
      <c r="G4071" s="31" t="str">
        <f t="shared" si="30"/>
        <v> </v>
      </c>
      <c r="H4071" s="31" t="str">
        <f t="shared" si="31"/>
        <v> </v>
      </c>
    </row>
    <row r="4072" spans="7:8">
      <c r="G4072" s="31" t="str">
        <f t="shared" si="30"/>
        <v> </v>
      </c>
      <c r="H4072" s="31" t="str">
        <f t="shared" si="31"/>
        <v> </v>
      </c>
    </row>
    <row r="4073" spans="7:8">
      <c r="G4073" s="31" t="str">
        <f t="shared" si="30"/>
        <v> </v>
      </c>
      <c r="H4073" s="31" t="str">
        <f t="shared" si="31"/>
        <v> </v>
      </c>
    </row>
    <row r="4074" spans="7:8">
      <c r="G4074" s="31" t="str">
        <f t="shared" si="30"/>
        <v> </v>
      </c>
      <c r="H4074" s="31" t="str">
        <f t="shared" si="31"/>
        <v> </v>
      </c>
    </row>
    <row r="4075" spans="7:8">
      <c r="G4075" s="31" t="str">
        <f t="shared" si="30"/>
        <v> </v>
      </c>
      <c r="H4075" s="31" t="str">
        <f t="shared" si="31"/>
        <v> </v>
      </c>
    </row>
    <row r="4076" spans="7:8">
      <c r="G4076" s="31" t="str">
        <f t="shared" si="30"/>
        <v> </v>
      </c>
      <c r="H4076" s="31" t="str">
        <f t="shared" si="31"/>
        <v> </v>
      </c>
    </row>
    <row r="4077" spans="7:8">
      <c r="G4077" s="31" t="str">
        <f t="shared" si="30"/>
        <v> </v>
      </c>
      <c r="H4077" s="31" t="str">
        <f t="shared" si="31"/>
        <v> </v>
      </c>
    </row>
    <row r="4078" spans="7:8">
      <c r="G4078" s="31" t="str">
        <f t="shared" si="30"/>
        <v> </v>
      </c>
      <c r="H4078" s="31" t="str">
        <f t="shared" si="31"/>
        <v> </v>
      </c>
    </row>
    <row r="4079" spans="7:8">
      <c r="G4079" s="31" t="str">
        <f t="shared" si="30"/>
        <v> </v>
      </c>
      <c r="H4079" s="31" t="str">
        <f t="shared" si="31"/>
        <v> </v>
      </c>
    </row>
    <row r="4080" spans="7:8">
      <c r="G4080" s="31" t="str">
        <f t="shared" si="30"/>
        <v> </v>
      </c>
      <c r="H4080" s="31" t="str">
        <f t="shared" si="31"/>
        <v> </v>
      </c>
    </row>
    <row r="4081" spans="7:8">
      <c r="G4081" s="31" t="str">
        <f t="shared" si="30"/>
        <v> </v>
      </c>
      <c r="H4081" s="31" t="str">
        <f t="shared" si="31"/>
        <v> </v>
      </c>
    </row>
    <row r="4082" spans="7:8">
      <c r="G4082" s="31" t="str">
        <f t="shared" ref="G4082:G4336" si="32">IFERROR(IF($D4082&gt;0,IF($D4082=$G$1,$F4082," ")," ")," ")</f>
        <v> </v>
      </c>
      <c r="H4082" s="31" t="str">
        <f t="shared" ref="H4082:H4336" si="33">IFERROR(IF($D4082&gt;0,IF($D4082=$H$1,$F4082," ")," ")," ")</f>
        <v> </v>
      </c>
    </row>
    <row r="4083" spans="7:8">
      <c r="G4083" s="31" t="str">
        <f t="shared" si="32"/>
        <v> </v>
      </c>
      <c r="H4083" s="31" t="str">
        <f t="shared" si="33"/>
        <v> </v>
      </c>
    </row>
    <row r="4084" spans="7:8">
      <c r="G4084" s="31" t="str">
        <f t="shared" si="32"/>
        <v> </v>
      </c>
      <c r="H4084" s="31" t="str">
        <f t="shared" si="33"/>
        <v> </v>
      </c>
    </row>
    <row r="4085" spans="7:8">
      <c r="G4085" s="31" t="str">
        <f t="shared" si="32"/>
        <v> </v>
      </c>
      <c r="H4085" s="31" t="str">
        <f t="shared" si="33"/>
        <v> </v>
      </c>
    </row>
    <row r="4086" spans="7:8">
      <c r="G4086" s="31" t="str">
        <f t="shared" si="32"/>
        <v> </v>
      </c>
      <c r="H4086" s="31" t="str">
        <f t="shared" si="33"/>
        <v> </v>
      </c>
    </row>
    <row r="4087" spans="7:8">
      <c r="G4087" s="31" t="str">
        <f t="shared" si="32"/>
        <v> </v>
      </c>
      <c r="H4087" s="31" t="str">
        <f t="shared" si="33"/>
        <v> </v>
      </c>
    </row>
    <row r="4088" spans="7:8">
      <c r="G4088" s="31" t="str">
        <f t="shared" si="32"/>
        <v> </v>
      </c>
      <c r="H4088" s="31" t="str">
        <f t="shared" si="33"/>
        <v> </v>
      </c>
    </row>
    <row r="4089" spans="7:8">
      <c r="G4089" s="31" t="str">
        <f t="shared" si="32"/>
        <v> </v>
      </c>
      <c r="H4089" s="31" t="str">
        <f t="shared" si="33"/>
        <v> </v>
      </c>
    </row>
    <row r="4090" spans="7:8">
      <c r="G4090" s="31" t="str">
        <f t="shared" si="32"/>
        <v> </v>
      </c>
      <c r="H4090" s="31" t="str">
        <f t="shared" si="33"/>
        <v> </v>
      </c>
    </row>
    <row r="4091" spans="7:8">
      <c r="G4091" s="31" t="str">
        <f t="shared" si="32"/>
        <v> </v>
      </c>
      <c r="H4091" s="31" t="str">
        <f t="shared" si="33"/>
        <v> </v>
      </c>
    </row>
    <row r="4092" spans="7:8">
      <c r="G4092" s="31" t="str">
        <f t="shared" si="32"/>
        <v> </v>
      </c>
      <c r="H4092" s="31" t="str">
        <f t="shared" si="33"/>
        <v> </v>
      </c>
    </row>
    <row r="4093" spans="7:8">
      <c r="G4093" s="31" t="str">
        <f t="shared" si="32"/>
        <v> </v>
      </c>
      <c r="H4093" s="31" t="str">
        <f t="shared" si="33"/>
        <v> </v>
      </c>
    </row>
    <row r="4094" spans="7:8">
      <c r="G4094" s="31" t="str">
        <f t="shared" si="32"/>
        <v> </v>
      </c>
      <c r="H4094" s="31" t="str">
        <f t="shared" si="33"/>
        <v> </v>
      </c>
    </row>
    <row r="4095" spans="7:8">
      <c r="G4095" s="31" t="str">
        <f t="shared" si="32"/>
        <v> </v>
      </c>
      <c r="H4095" s="31" t="str">
        <f t="shared" si="33"/>
        <v> </v>
      </c>
    </row>
    <row r="4096" spans="7:8">
      <c r="G4096" s="31" t="str">
        <f t="shared" si="32"/>
        <v> </v>
      </c>
      <c r="H4096" s="31" t="str">
        <f t="shared" si="33"/>
        <v> </v>
      </c>
    </row>
    <row r="4097" spans="7:8">
      <c r="G4097" s="31" t="str">
        <f t="shared" si="32"/>
        <v> </v>
      </c>
      <c r="H4097" s="31" t="str">
        <f t="shared" si="33"/>
        <v> </v>
      </c>
    </row>
    <row r="4098" spans="7:8">
      <c r="G4098" s="31" t="str">
        <f t="shared" si="32"/>
        <v> </v>
      </c>
      <c r="H4098" s="31" t="str">
        <f t="shared" si="33"/>
        <v> </v>
      </c>
    </row>
    <row r="4099" spans="7:8">
      <c r="G4099" s="31" t="str">
        <f t="shared" si="32"/>
        <v> </v>
      </c>
      <c r="H4099" s="31" t="str">
        <f t="shared" si="33"/>
        <v> </v>
      </c>
    </row>
    <row r="4100" spans="7:8">
      <c r="G4100" s="31" t="str">
        <f t="shared" si="32"/>
        <v> </v>
      </c>
      <c r="H4100" s="31" t="str">
        <f t="shared" si="33"/>
        <v> </v>
      </c>
    </row>
    <row r="4101" spans="7:8">
      <c r="G4101" s="31" t="str">
        <f t="shared" si="32"/>
        <v> </v>
      </c>
      <c r="H4101" s="31" t="str">
        <f t="shared" si="33"/>
        <v> </v>
      </c>
    </row>
    <row r="4102" spans="7:8">
      <c r="G4102" s="31" t="str">
        <f t="shared" si="32"/>
        <v> </v>
      </c>
      <c r="H4102" s="31" t="str">
        <f t="shared" si="33"/>
        <v> </v>
      </c>
    </row>
    <row r="4103" spans="7:8">
      <c r="G4103" s="31" t="str">
        <f t="shared" si="32"/>
        <v> </v>
      </c>
      <c r="H4103" s="31" t="str">
        <f t="shared" si="33"/>
        <v> </v>
      </c>
    </row>
    <row r="4104" spans="7:8">
      <c r="G4104" s="31" t="str">
        <f t="shared" si="32"/>
        <v> </v>
      </c>
      <c r="H4104" s="31" t="str">
        <f t="shared" si="33"/>
        <v> </v>
      </c>
    </row>
    <row r="4105" spans="7:8">
      <c r="G4105" s="31" t="str">
        <f t="shared" si="32"/>
        <v> </v>
      </c>
      <c r="H4105" s="31" t="str">
        <f t="shared" si="33"/>
        <v> </v>
      </c>
    </row>
    <row r="4106" spans="7:8">
      <c r="G4106" s="31" t="str">
        <f t="shared" si="32"/>
        <v> </v>
      </c>
      <c r="H4106" s="31" t="str">
        <f t="shared" si="33"/>
        <v> </v>
      </c>
    </row>
    <row r="4107" spans="7:8">
      <c r="G4107" s="31" t="str">
        <f t="shared" si="32"/>
        <v> </v>
      </c>
      <c r="H4107" s="31" t="str">
        <f t="shared" si="33"/>
        <v> </v>
      </c>
    </row>
    <row r="4108" spans="7:8">
      <c r="G4108" s="31" t="str">
        <f t="shared" si="32"/>
        <v> </v>
      </c>
      <c r="H4108" s="31" t="str">
        <f t="shared" si="33"/>
        <v> </v>
      </c>
    </row>
    <row r="4109" spans="7:8">
      <c r="G4109" s="31" t="str">
        <f t="shared" si="32"/>
        <v> </v>
      </c>
      <c r="H4109" s="31" t="str">
        <f t="shared" si="33"/>
        <v> </v>
      </c>
    </row>
    <row r="4110" spans="7:8">
      <c r="G4110" s="31" t="str">
        <f t="shared" si="32"/>
        <v> </v>
      </c>
      <c r="H4110" s="31" t="str">
        <f t="shared" si="33"/>
        <v> </v>
      </c>
    </row>
    <row r="4111" spans="7:8">
      <c r="G4111" s="31" t="str">
        <f t="shared" si="32"/>
        <v> </v>
      </c>
      <c r="H4111" s="31" t="str">
        <f t="shared" si="33"/>
        <v> </v>
      </c>
    </row>
    <row r="4112" spans="7:8">
      <c r="G4112" s="31" t="str">
        <f t="shared" si="32"/>
        <v> </v>
      </c>
      <c r="H4112" s="31" t="str">
        <f t="shared" si="33"/>
        <v> </v>
      </c>
    </row>
    <row r="4113" spans="7:8">
      <c r="G4113" s="31" t="str">
        <f t="shared" si="32"/>
        <v> </v>
      </c>
      <c r="H4113" s="31" t="str">
        <f t="shared" si="33"/>
        <v> </v>
      </c>
    </row>
    <row r="4114" spans="7:8">
      <c r="G4114" s="31" t="str">
        <f t="shared" si="32"/>
        <v> </v>
      </c>
      <c r="H4114" s="31" t="str">
        <f t="shared" si="33"/>
        <v> </v>
      </c>
    </row>
    <row r="4115" spans="7:8">
      <c r="G4115" s="31" t="str">
        <f t="shared" si="32"/>
        <v> </v>
      </c>
      <c r="H4115" s="31" t="str">
        <f t="shared" si="33"/>
        <v> </v>
      </c>
    </row>
    <row r="4116" spans="7:8">
      <c r="G4116" s="31" t="str">
        <f t="shared" si="32"/>
        <v> </v>
      </c>
      <c r="H4116" s="31" t="str">
        <f t="shared" si="33"/>
        <v> </v>
      </c>
    </row>
    <row r="4117" spans="7:8">
      <c r="G4117" s="31" t="str">
        <f t="shared" si="32"/>
        <v> </v>
      </c>
      <c r="H4117" s="31" t="str">
        <f t="shared" si="33"/>
        <v> </v>
      </c>
    </row>
    <row r="4118" spans="7:8">
      <c r="G4118" s="31" t="str">
        <f t="shared" si="32"/>
        <v> </v>
      </c>
      <c r="H4118" s="31" t="str">
        <f t="shared" si="33"/>
        <v> </v>
      </c>
    </row>
    <row r="4119" spans="7:8">
      <c r="G4119" s="31" t="str">
        <f t="shared" si="32"/>
        <v> </v>
      </c>
      <c r="H4119" s="31" t="str">
        <f t="shared" si="33"/>
        <v> </v>
      </c>
    </row>
    <row r="4120" spans="7:8">
      <c r="G4120" s="31" t="str">
        <f t="shared" si="32"/>
        <v> </v>
      </c>
      <c r="H4120" s="31" t="str">
        <f t="shared" si="33"/>
        <v> </v>
      </c>
    </row>
    <row r="4121" spans="7:8">
      <c r="G4121" s="31" t="str">
        <f t="shared" si="32"/>
        <v> </v>
      </c>
      <c r="H4121" s="31" t="str">
        <f t="shared" si="33"/>
        <v> </v>
      </c>
    </row>
    <row r="4122" spans="7:8">
      <c r="G4122" s="31" t="str">
        <f t="shared" si="32"/>
        <v> </v>
      </c>
      <c r="H4122" s="31" t="str">
        <f t="shared" si="33"/>
        <v> </v>
      </c>
    </row>
    <row r="4123" spans="7:8">
      <c r="G4123" s="31" t="str">
        <f t="shared" si="32"/>
        <v> </v>
      </c>
      <c r="H4123" s="31" t="str">
        <f t="shared" si="33"/>
        <v> </v>
      </c>
    </row>
    <row r="4124" spans="7:8">
      <c r="G4124" s="31" t="str">
        <f t="shared" si="32"/>
        <v> </v>
      </c>
      <c r="H4124" s="31" t="str">
        <f t="shared" si="33"/>
        <v> </v>
      </c>
    </row>
    <row r="4125" spans="7:8">
      <c r="G4125" s="31" t="str">
        <f t="shared" si="32"/>
        <v> </v>
      </c>
      <c r="H4125" s="31" t="str">
        <f t="shared" si="33"/>
        <v> </v>
      </c>
    </row>
    <row r="4126" spans="7:8">
      <c r="G4126" s="31" t="str">
        <f t="shared" si="32"/>
        <v> </v>
      </c>
      <c r="H4126" s="31" t="str">
        <f t="shared" si="33"/>
        <v> </v>
      </c>
    </row>
    <row r="4127" spans="7:8">
      <c r="G4127" s="31" t="str">
        <f t="shared" si="32"/>
        <v> </v>
      </c>
      <c r="H4127" s="31" t="str">
        <f t="shared" si="33"/>
        <v> </v>
      </c>
    </row>
    <row r="4128" spans="7:8">
      <c r="G4128" s="31" t="str">
        <f t="shared" si="32"/>
        <v> </v>
      </c>
      <c r="H4128" s="31" t="str">
        <f t="shared" si="33"/>
        <v> </v>
      </c>
    </row>
    <row r="4129" spans="7:8">
      <c r="G4129" s="31" t="str">
        <f t="shared" si="32"/>
        <v> </v>
      </c>
      <c r="H4129" s="31" t="str">
        <f t="shared" si="33"/>
        <v> </v>
      </c>
    </row>
    <row r="4130" spans="7:8">
      <c r="G4130" s="31" t="str">
        <f t="shared" si="32"/>
        <v> </v>
      </c>
      <c r="H4130" s="31" t="str">
        <f t="shared" si="33"/>
        <v> </v>
      </c>
    </row>
    <row r="4131" spans="7:8">
      <c r="G4131" s="31" t="str">
        <f t="shared" si="32"/>
        <v> </v>
      </c>
      <c r="H4131" s="31" t="str">
        <f t="shared" si="33"/>
        <v> </v>
      </c>
    </row>
    <row r="4132" spans="7:8">
      <c r="G4132" s="31" t="str">
        <f t="shared" si="32"/>
        <v> </v>
      </c>
      <c r="H4132" s="31" t="str">
        <f t="shared" si="33"/>
        <v> </v>
      </c>
    </row>
    <row r="4133" spans="7:8">
      <c r="G4133" s="31" t="str">
        <f t="shared" si="32"/>
        <v> </v>
      </c>
      <c r="H4133" s="31" t="str">
        <f t="shared" si="33"/>
        <v> </v>
      </c>
    </row>
    <row r="4134" spans="7:8">
      <c r="G4134" s="31" t="str">
        <f t="shared" si="32"/>
        <v> </v>
      </c>
      <c r="H4134" s="31" t="str">
        <f t="shared" si="33"/>
        <v> </v>
      </c>
    </row>
    <row r="4135" spans="7:8">
      <c r="G4135" s="31" t="str">
        <f t="shared" si="32"/>
        <v> </v>
      </c>
      <c r="H4135" s="31" t="str">
        <f t="shared" si="33"/>
        <v> </v>
      </c>
    </row>
    <row r="4136" spans="7:8">
      <c r="G4136" s="31" t="str">
        <f t="shared" si="32"/>
        <v> </v>
      </c>
      <c r="H4136" s="31" t="str">
        <f t="shared" si="33"/>
        <v> </v>
      </c>
    </row>
    <row r="4137" spans="7:8">
      <c r="G4137" s="31" t="str">
        <f t="shared" si="32"/>
        <v> </v>
      </c>
      <c r="H4137" s="31" t="str">
        <f t="shared" si="33"/>
        <v> </v>
      </c>
    </row>
    <row r="4138" spans="7:8">
      <c r="G4138" s="31" t="str">
        <f t="shared" si="32"/>
        <v> </v>
      </c>
      <c r="H4138" s="31" t="str">
        <f t="shared" si="33"/>
        <v> </v>
      </c>
    </row>
    <row r="4139" spans="7:8">
      <c r="G4139" s="31" t="str">
        <f t="shared" si="32"/>
        <v> </v>
      </c>
      <c r="H4139" s="31" t="str">
        <f t="shared" si="33"/>
        <v> </v>
      </c>
    </row>
    <row r="4140" spans="7:8">
      <c r="G4140" s="31" t="str">
        <f t="shared" si="32"/>
        <v> </v>
      </c>
      <c r="H4140" s="31" t="str">
        <f t="shared" si="33"/>
        <v> </v>
      </c>
    </row>
    <row r="4141" spans="7:8">
      <c r="G4141" s="31" t="str">
        <f t="shared" si="32"/>
        <v> </v>
      </c>
      <c r="H4141" s="31" t="str">
        <f t="shared" si="33"/>
        <v> </v>
      </c>
    </row>
    <row r="4142" spans="7:8">
      <c r="G4142" s="31" t="str">
        <f t="shared" si="32"/>
        <v> </v>
      </c>
      <c r="H4142" s="31" t="str">
        <f t="shared" si="33"/>
        <v> </v>
      </c>
    </row>
    <row r="4143" spans="7:8">
      <c r="G4143" s="31" t="str">
        <f t="shared" si="32"/>
        <v> </v>
      </c>
      <c r="H4143" s="31" t="str">
        <f t="shared" si="33"/>
        <v> </v>
      </c>
    </row>
    <row r="4144" spans="7:8">
      <c r="G4144" s="31" t="str">
        <f t="shared" si="32"/>
        <v> </v>
      </c>
      <c r="H4144" s="31" t="str">
        <f t="shared" si="33"/>
        <v> </v>
      </c>
    </row>
    <row r="4145" spans="7:8">
      <c r="G4145" s="31" t="str">
        <f t="shared" si="32"/>
        <v> </v>
      </c>
      <c r="H4145" s="31" t="str">
        <f t="shared" si="33"/>
        <v> </v>
      </c>
    </row>
    <row r="4146" spans="7:8">
      <c r="G4146" s="31" t="str">
        <f t="shared" si="32"/>
        <v> </v>
      </c>
      <c r="H4146" s="31" t="str">
        <f t="shared" si="33"/>
        <v> </v>
      </c>
    </row>
    <row r="4147" spans="7:8">
      <c r="G4147" s="31" t="str">
        <f t="shared" si="32"/>
        <v> </v>
      </c>
      <c r="H4147" s="31" t="str">
        <f t="shared" si="33"/>
        <v> </v>
      </c>
    </row>
    <row r="4148" spans="7:8">
      <c r="G4148" s="31" t="str">
        <f t="shared" si="32"/>
        <v> </v>
      </c>
      <c r="H4148" s="31" t="str">
        <f t="shared" si="33"/>
        <v> </v>
      </c>
    </row>
    <row r="4149" spans="7:8">
      <c r="G4149" s="31" t="str">
        <f t="shared" si="32"/>
        <v> </v>
      </c>
      <c r="H4149" s="31" t="str">
        <f t="shared" si="33"/>
        <v> </v>
      </c>
    </row>
    <row r="4150" spans="7:8">
      <c r="G4150" s="31" t="str">
        <f t="shared" si="32"/>
        <v> </v>
      </c>
      <c r="H4150" s="31" t="str">
        <f t="shared" si="33"/>
        <v> </v>
      </c>
    </row>
    <row r="4151" spans="7:8">
      <c r="G4151" s="31" t="str">
        <f t="shared" si="32"/>
        <v> </v>
      </c>
      <c r="H4151" s="31" t="str">
        <f t="shared" si="33"/>
        <v> </v>
      </c>
    </row>
    <row r="4152" spans="7:8">
      <c r="G4152" s="31" t="str">
        <f t="shared" si="32"/>
        <v> </v>
      </c>
      <c r="H4152" s="31" t="str">
        <f t="shared" si="33"/>
        <v> </v>
      </c>
    </row>
    <row r="4153" spans="7:8">
      <c r="G4153" s="31" t="str">
        <f t="shared" si="32"/>
        <v> </v>
      </c>
      <c r="H4153" s="31" t="str">
        <f t="shared" si="33"/>
        <v> </v>
      </c>
    </row>
    <row r="4154" spans="7:8">
      <c r="G4154" s="31" t="str">
        <f t="shared" si="32"/>
        <v> </v>
      </c>
      <c r="H4154" s="31" t="str">
        <f t="shared" si="33"/>
        <v> </v>
      </c>
    </row>
    <row r="4155" spans="7:8">
      <c r="G4155" s="31" t="str">
        <f t="shared" si="32"/>
        <v> </v>
      </c>
      <c r="H4155" s="31" t="str">
        <f t="shared" si="33"/>
        <v> </v>
      </c>
    </row>
    <row r="4156" spans="7:8">
      <c r="G4156" s="31" t="str">
        <f t="shared" si="32"/>
        <v> </v>
      </c>
      <c r="H4156" s="31" t="str">
        <f t="shared" si="33"/>
        <v> </v>
      </c>
    </row>
    <row r="4157" spans="7:8">
      <c r="G4157" s="31" t="str">
        <f t="shared" si="32"/>
        <v> </v>
      </c>
      <c r="H4157" s="31" t="str">
        <f t="shared" si="33"/>
        <v> </v>
      </c>
    </row>
    <row r="4158" spans="7:8">
      <c r="G4158" s="31" t="str">
        <f t="shared" si="32"/>
        <v> </v>
      </c>
      <c r="H4158" s="31" t="str">
        <f t="shared" si="33"/>
        <v> </v>
      </c>
    </row>
    <row r="4159" spans="7:8">
      <c r="G4159" s="31" t="str">
        <f t="shared" si="32"/>
        <v> </v>
      </c>
      <c r="H4159" s="31" t="str">
        <f t="shared" si="33"/>
        <v> </v>
      </c>
    </row>
    <row r="4160" spans="7:8">
      <c r="G4160" s="31" t="str">
        <f t="shared" si="32"/>
        <v> </v>
      </c>
      <c r="H4160" s="31" t="str">
        <f t="shared" si="33"/>
        <v> </v>
      </c>
    </row>
    <row r="4161" spans="7:8">
      <c r="G4161" s="31" t="str">
        <f t="shared" si="32"/>
        <v> </v>
      </c>
      <c r="H4161" s="31" t="str">
        <f t="shared" si="33"/>
        <v> </v>
      </c>
    </row>
    <row r="4162" spans="7:8">
      <c r="G4162" s="31" t="str">
        <f t="shared" si="32"/>
        <v> </v>
      </c>
      <c r="H4162" s="31" t="str">
        <f t="shared" si="33"/>
        <v> </v>
      </c>
    </row>
    <row r="4163" spans="7:8">
      <c r="G4163" s="31" t="str">
        <f t="shared" si="32"/>
        <v> </v>
      </c>
      <c r="H4163" s="31" t="str">
        <f t="shared" si="33"/>
        <v> </v>
      </c>
    </row>
    <row r="4164" spans="7:8">
      <c r="G4164" s="31" t="str">
        <f t="shared" si="32"/>
        <v> </v>
      </c>
      <c r="H4164" s="31" t="str">
        <f t="shared" si="33"/>
        <v> </v>
      </c>
    </row>
    <row r="4165" spans="7:8">
      <c r="G4165" s="31" t="str">
        <f t="shared" si="32"/>
        <v> </v>
      </c>
      <c r="H4165" s="31" t="str">
        <f t="shared" si="33"/>
        <v> </v>
      </c>
    </row>
    <row r="4166" spans="7:8">
      <c r="G4166" s="31" t="str">
        <f t="shared" si="32"/>
        <v> </v>
      </c>
      <c r="H4166" s="31" t="str">
        <f t="shared" si="33"/>
        <v> </v>
      </c>
    </row>
    <row r="4167" spans="7:8">
      <c r="G4167" s="31" t="str">
        <f t="shared" si="32"/>
        <v> </v>
      </c>
      <c r="H4167" s="31" t="str">
        <f t="shared" si="33"/>
        <v> </v>
      </c>
    </row>
    <row r="4168" spans="7:8">
      <c r="G4168" s="31" t="str">
        <f t="shared" si="32"/>
        <v> </v>
      </c>
      <c r="H4168" s="31" t="str">
        <f t="shared" si="33"/>
        <v> </v>
      </c>
    </row>
    <row r="4169" spans="7:8">
      <c r="G4169" s="31" t="str">
        <f t="shared" si="32"/>
        <v> </v>
      </c>
      <c r="H4169" s="31" t="str">
        <f t="shared" si="33"/>
        <v> </v>
      </c>
    </row>
    <row r="4170" spans="7:8">
      <c r="G4170" s="31" t="str">
        <f t="shared" si="32"/>
        <v> </v>
      </c>
      <c r="H4170" s="31" t="str">
        <f t="shared" si="33"/>
        <v> </v>
      </c>
    </row>
    <row r="4171" spans="7:8">
      <c r="G4171" s="31" t="str">
        <f t="shared" si="32"/>
        <v> </v>
      </c>
      <c r="H4171" s="31" t="str">
        <f t="shared" si="33"/>
        <v> </v>
      </c>
    </row>
    <row r="4172" spans="7:8">
      <c r="G4172" s="31" t="str">
        <f t="shared" si="32"/>
        <v> </v>
      </c>
      <c r="H4172" s="31" t="str">
        <f t="shared" si="33"/>
        <v> </v>
      </c>
    </row>
    <row r="4173" spans="7:8">
      <c r="G4173" s="31" t="str">
        <f t="shared" si="32"/>
        <v> </v>
      </c>
      <c r="H4173" s="31" t="str">
        <f t="shared" si="33"/>
        <v> </v>
      </c>
    </row>
    <row r="4174" spans="7:8">
      <c r="G4174" s="31" t="str">
        <f t="shared" si="32"/>
        <v> </v>
      </c>
      <c r="H4174" s="31" t="str">
        <f t="shared" si="33"/>
        <v> </v>
      </c>
    </row>
    <row r="4175" spans="7:8">
      <c r="G4175" s="31" t="str">
        <f t="shared" si="32"/>
        <v> </v>
      </c>
      <c r="H4175" s="31" t="str">
        <f t="shared" si="33"/>
        <v> </v>
      </c>
    </row>
    <row r="4176" spans="7:8">
      <c r="G4176" s="31" t="str">
        <f t="shared" si="32"/>
        <v> </v>
      </c>
      <c r="H4176" s="31" t="str">
        <f t="shared" si="33"/>
        <v> </v>
      </c>
    </row>
    <row r="4177" spans="7:8">
      <c r="G4177" s="31" t="str">
        <f t="shared" si="32"/>
        <v> </v>
      </c>
      <c r="H4177" s="31" t="str">
        <f t="shared" si="33"/>
        <v> </v>
      </c>
    </row>
    <row r="4178" spans="7:8">
      <c r="G4178" s="31" t="str">
        <f t="shared" si="32"/>
        <v> </v>
      </c>
      <c r="H4178" s="31" t="str">
        <f t="shared" si="33"/>
        <v> </v>
      </c>
    </row>
    <row r="4179" spans="7:8">
      <c r="G4179" s="31" t="str">
        <f t="shared" si="32"/>
        <v> </v>
      </c>
      <c r="H4179" s="31" t="str">
        <f t="shared" si="33"/>
        <v> </v>
      </c>
    </row>
    <row r="4180" spans="7:8">
      <c r="G4180" s="31" t="str">
        <f t="shared" si="32"/>
        <v> </v>
      </c>
      <c r="H4180" s="31" t="str">
        <f t="shared" si="33"/>
        <v> </v>
      </c>
    </row>
    <row r="4181" spans="7:8">
      <c r="G4181" s="31" t="str">
        <f t="shared" si="32"/>
        <v> </v>
      </c>
      <c r="H4181" s="31" t="str">
        <f t="shared" si="33"/>
        <v> </v>
      </c>
    </row>
    <row r="4182" spans="7:8">
      <c r="G4182" s="31" t="str">
        <f t="shared" si="32"/>
        <v> </v>
      </c>
      <c r="H4182" s="31" t="str">
        <f t="shared" si="33"/>
        <v> </v>
      </c>
    </row>
    <row r="4183" spans="7:8">
      <c r="G4183" s="31" t="str">
        <f t="shared" si="32"/>
        <v> </v>
      </c>
      <c r="H4183" s="31" t="str">
        <f t="shared" si="33"/>
        <v> </v>
      </c>
    </row>
    <row r="4184" spans="7:8">
      <c r="G4184" s="31" t="str">
        <f t="shared" si="32"/>
        <v> </v>
      </c>
      <c r="H4184" s="31" t="str">
        <f t="shared" si="33"/>
        <v> </v>
      </c>
    </row>
    <row r="4185" spans="7:8">
      <c r="G4185" s="31" t="str">
        <f t="shared" si="32"/>
        <v> </v>
      </c>
      <c r="H4185" s="31" t="str">
        <f t="shared" si="33"/>
        <v> </v>
      </c>
    </row>
    <row r="4186" spans="7:8">
      <c r="G4186" s="31" t="str">
        <f t="shared" si="32"/>
        <v> </v>
      </c>
      <c r="H4186" s="31" t="str">
        <f t="shared" si="33"/>
        <v> </v>
      </c>
    </row>
    <row r="4187" spans="7:8">
      <c r="G4187" s="31" t="str">
        <f t="shared" si="32"/>
        <v> </v>
      </c>
      <c r="H4187" s="31" t="str">
        <f t="shared" si="33"/>
        <v> </v>
      </c>
    </row>
    <row r="4188" spans="7:8">
      <c r="G4188" s="31" t="str">
        <f t="shared" si="32"/>
        <v> </v>
      </c>
      <c r="H4188" s="31" t="str">
        <f t="shared" si="33"/>
        <v> </v>
      </c>
    </row>
    <row r="4189" spans="7:8">
      <c r="G4189" s="31" t="str">
        <f t="shared" si="32"/>
        <v> </v>
      </c>
      <c r="H4189" s="31" t="str">
        <f t="shared" si="33"/>
        <v> </v>
      </c>
    </row>
    <row r="4190" spans="7:8">
      <c r="G4190" s="31" t="str">
        <f t="shared" si="32"/>
        <v> </v>
      </c>
      <c r="H4190" s="31" t="str">
        <f t="shared" si="33"/>
        <v> </v>
      </c>
    </row>
    <row r="4191" spans="7:8">
      <c r="G4191" s="31" t="str">
        <f t="shared" si="32"/>
        <v> </v>
      </c>
      <c r="H4191" s="31" t="str">
        <f t="shared" si="33"/>
        <v> </v>
      </c>
    </row>
    <row r="4192" spans="7:8">
      <c r="G4192" s="31" t="str">
        <f t="shared" si="32"/>
        <v> </v>
      </c>
      <c r="H4192" s="31" t="str">
        <f t="shared" si="33"/>
        <v> </v>
      </c>
    </row>
    <row r="4193" spans="7:8">
      <c r="G4193" s="31" t="str">
        <f t="shared" si="32"/>
        <v> </v>
      </c>
      <c r="H4193" s="31" t="str">
        <f t="shared" si="33"/>
        <v> </v>
      </c>
    </row>
    <row r="4194" spans="7:8">
      <c r="G4194" s="31" t="str">
        <f t="shared" si="32"/>
        <v> </v>
      </c>
      <c r="H4194" s="31" t="str">
        <f t="shared" si="33"/>
        <v> </v>
      </c>
    </row>
    <row r="4195" spans="7:8">
      <c r="G4195" s="31" t="str">
        <f t="shared" si="32"/>
        <v> </v>
      </c>
      <c r="H4195" s="31" t="str">
        <f t="shared" si="33"/>
        <v> </v>
      </c>
    </row>
    <row r="4196" spans="7:8">
      <c r="G4196" s="31" t="str">
        <f t="shared" si="32"/>
        <v> </v>
      </c>
      <c r="H4196" s="31" t="str">
        <f t="shared" si="33"/>
        <v> </v>
      </c>
    </row>
    <row r="4197" spans="7:8">
      <c r="G4197" s="31" t="str">
        <f t="shared" si="32"/>
        <v> </v>
      </c>
      <c r="H4197" s="31" t="str">
        <f t="shared" si="33"/>
        <v> </v>
      </c>
    </row>
    <row r="4198" spans="7:8">
      <c r="G4198" s="31" t="str">
        <f t="shared" si="32"/>
        <v> </v>
      </c>
      <c r="H4198" s="31" t="str">
        <f t="shared" si="33"/>
        <v> </v>
      </c>
    </row>
    <row r="4199" spans="7:8">
      <c r="G4199" s="31" t="str">
        <f t="shared" si="32"/>
        <v> </v>
      </c>
      <c r="H4199" s="31" t="str">
        <f t="shared" si="33"/>
        <v> </v>
      </c>
    </row>
    <row r="4200" spans="7:8">
      <c r="G4200" s="31" t="str">
        <f t="shared" si="32"/>
        <v> </v>
      </c>
      <c r="H4200" s="31" t="str">
        <f t="shared" si="33"/>
        <v> </v>
      </c>
    </row>
    <row r="4201" spans="7:8">
      <c r="G4201" s="31" t="str">
        <f t="shared" si="32"/>
        <v> </v>
      </c>
      <c r="H4201" s="31" t="str">
        <f t="shared" si="33"/>
        <v> </v>
      </c>
    </row>
    <row r="4202" spans="7:8">
      <c r="G4202" s="31" t="str">
        <f t="shared" si="32"/>
        <v> </v>
      </c>
      <c r="H4202" s="31" t="str">
        <f t="shared" si="33"/>
        <v> </v>
      </c>
    </row>
    <row r="4203" spans="7:8">
      <c r="G4203" s="31" t="str">
        <f t="shared" si="32"/>
        <v> </v>
      </c>
      <c r="H4203" s="31" t="str">
        <f t="shared" si="33"/>
        <v> </v>
      </c>
    </row>
    <row r="4204" spans="7:8">
      <c r="G4204" s="31" t="str">
        <f t="shared" si="32"/>
        <v> </v>
      </c>
      <c r="H4204" s="31" t="str">
        <f t="shared" si="33"/>
        <v> </v>
      </c>
    </row>
    <row r="4205" spans="7:8">
      <c r="G4205" s="31" t="str">
        <f t="shared" si="32"/>
        <v> </v>
      </c>
      <c r="H4205" s="31" t="str">
        <f t="shared" si="33"/>
        <v> </v>
      </c>
    </row>
    <row r="4206" spans="7:8">
      <c r="G4206" s="31" t="str">
        <f t="shared" si="32"/>
        <v> </v>
      </c>
      <c r="H4206" s="31" t="str">
        <f t="shared" si="33"/>
        <v> </v>
      </c>
    </row>
    <row r="4207" spans="7:8">
      <c r="G4207" s="31" t="str">
        <f t="shared" si="32"/>
        <v> </v>
      </c>
      <c r="H4207" s="31" t="str">
        <f t="shared" si="33"/>
        <v> </v>
      </c>
    </row>
    <row r="4208" spans="7:8">
      <c r="G4208" s="31" t="str">
        <f t="shared" si="32"/>
        <v> </v>
      </c>
      <c r="H4208" s="31" t="str">
        <f t="shared" si="33"/>
        <v> </v>
      </c>
    </row>
    <row r="4209" spans="7:8">
      <c r="G4209" s="31" t="str">
        <f t="shared" si="32"/>
        <v> </v>
      </c>
      <c r="H4209" s="31" t="str">
        <f t="shared" si="33"/>
        <v> </v>
      </c>
    </row>
    <row r="4210" spans="7:8">
      <c r="G4210" s="31" t="str">
        <f t="shared" si="32"/>
        <v> </v>
      </c>
      <c r="H4210" s="31" t="str">
        <f t="shared" si="33"/>
        <v> </v>
      </c>
    </row>
    <row r="4211" spans="7:8">
      <c r="G4211" s="31" t="str">
        <f t="shared" si="32"/>
        <v> </v>
      </c>
      <c r="H4211" s="31" t="str">
        <f t="shared" si="33"/>
        <v> </v>
      </c>
    </row>
    <row r="4212" spans="7:8">
      <c r="G4212" s="31" t="str">
        <f t="shared" si="32"/>
        <v> </v>
      </c>
      <c r="H4212" s="31" t="str">
        <f t="shared" si="33"/>
        <v> </v>
      </c>
    </row>
    <row r="4213" spans="7:8">
      <c r="G4213" s="31" t="str">
        <f t="shared" si="32"/>
        <v> </v>
      </c>
      <c r="H4213" s="31" t="str">
        <f t="shared" si="33"/>
        <v> </v>
      </c>
    </row>
    <row r="4214" spans="7:8">
      <c r="G4214" s="31" t="str">
        <f t="shared" si="32"/>
        <v> </v>
      </c>
      <c r="H4214" s="31" t="str">
        <f t="shared" si="33"/>
        <v> </v>
      </c>
    </row>
    <row r="4215" spans="7:8">
      <c r="G4215" s="31" t="str">
        <f t="shared" si="32"/>
        <v> </v>
      </c>
      <c r="H4215" s="31" t="str">
        <f t="shared" si="33"/>
        <v> </v>
      </c>
    </row>
    <row r="4216" spans="7:8">
      <c r="G4216" s="31" t="str">
        <f t="shared" si="32"/>
        <v> </v>
      </c>
      <c r="H4216" s="31" t="str">
        <f t="shared" si="33"/>
        <v> </v>
      </c>
    </row>
    <row r="4217" spans="7:8">
      <c r="G4217" s="31" t="str">
        <f t="shared" si="32"/>
        <v> </v>
      </c>
      <c r="H4217" s="31" t="str">
        <f t="shared" si="33"/>
        <v> </v>
      </c>
    </row>
    <row r="4218" spans="7:8">
      <c r="G4218" s="31" t="str">
        <f t="shared" si="32"/>
        <v> </v>
      </c>
      <c r="H4218" s="31" t="str">
        <f t="shared" si="33"/>
        <v> </v>
      </c>
    </row>
    <row r="4219" spans="7:8">
      <c r="G4219" s="31" t="str">
        <f t="shared" si="32"/>
        <v> </v>
      </c>
      <c r="H4219" s="31" t="str">
        <f t="shared" si="33"/>
        <v> </v>
      </c>
    </row>
    <row r="4220" spans="7:8">
      <c r="G4220" s="31" t="str">
        <f t="shared" si="32"/>
        <v> </v>
      </c>
      <c r="H4220" s="31" t="str">
        <f t="shared" si="33"/>
        <v> </v>
      </c>
    </row>
    <row r="4221" spans="7:8">
      <c r="G4221" s="31" t="str">
        <f t="shared" si="32"/>
        <v> </v>
      </c>
      <c r="H4221" s="31" t="str">
        <f t="shared" si="33"/>
        <v> </v>
      </c>
    </row>
    <row r="4222" spans="7:8">
      <c r="G4222" s="31" t="str">
        <f t="shared" si="32"/>
        <v> </v>
      </c>
      <c r="H4222" s="31" t="str">
        <f t="shared" si="33"/>
        <v> </v>
      </c>
    </row>
    <row r="4223" spans="7:8">
      <c r="G4223" s="31" t="str">
        <f t="shared" si="32"/>
        <v> </v>
      </c>
      <c r="H4223" s="31" t="str">
        <f t="shared" si="33"/>
        <v> </v>
      </c>
    </row>
    <row r="4224" spans="7:8">
      <c r="G4224" s="31" t="str">
        <f t="shared" si="32"/>
        <v> </v>
      </c>
      <c r="H4224" s="31" t="str">
        <f t="shared" si="33"/>
        <v> </v>
      </c>
    </row>
    <row r="4225" spans="7:8">
      <c r="G4225" s="31" t="str">
        <f t="shared" si="32"/>
        <v> </v>
      </c>
      <c r="H4225" s="31" t="str">
        <f t="shared" si="33"/>
        <v> </v>
      </c>
    </row>
    <row r="4226" spans="7:8">
      <c r="G4226" s="31" t="str">
        <f t="shared" si="32"/>
        <v> </v>
      </c>
      <c r="H4226" s="31" t="str">
        <f t="shared" si="33"/>
        <v> </v>
      </c>
    </row>
    <row r="4227" spans="7:8">
      <c r="G4227" s="31" t="str">
        <f t="shared" si="32"/>
        <v> </v>
      </c>
      <c r="H4227" s="31" t="str">
        <f t="shared" si="33"/>
        <v> </v>
      </c>
    </row>
    <row r="4228" spans="7:8">
      <c r="G4228" s="31" t="str">
        <f t="shared" si="32"/>
        <v> </v>
      </c>
      <c r="H4228" s="31" t="str">
        <f t="shared" si="33"/>
        <v> </v>
      </c>
    </row>
    <row r="4229" spans="7:8">
      <c r="G4229" s="31" t="str">
        <f t="shared" si="32"/>
        <v> </v>
      </c>
      <c r="H4229" s="31" t="str">
        <f t="shared" si="33"/>
        <v> </v>
      </c>
    </row>
    <row r="4230" spans="7:8">
      <c r="G4230" s="31" t="str">
        <f t="shared" si="32"/>
        <v> </v>
      </c>
      <c r="H4230" s="31" t="str">
        <f t="shared" si="33"/>
        <v> </v>
      </c>
    </row>
    <row r="4231" spans="7:8">
      <c r="G4231" s="31" t="str">
        <f t="shared" si="32"/>
        <v> </v>
      </c>
      <c r="H4231" s="31" t="str">
        <f t="shared" si="33"/>
        <v> </v>
      </c>
    </row>
    <row r="4232" spans="7:8">
      <c r="G4232" s="31" t="str">
        <f t="shared" si="32"/>
        <v> </v>
      </c>
      <c r="H4232" s="31" t="str">
        <f t="shared" si="33"/>
        <v> </v>
      </c>
    </row>
    <row r="4233" spans="7:8">
      <c r="G4233" s="31" t="str">
        <f t="shared" si="32"/>
        <v> </v>
      </c>
      <c r="H4233" s="31" t="str">
        <f t="shared" si="33"/>
        <v> </v>
      </c>
    </row>
    <row r="4234" spans="7:8">
      <c r="G4234" s="31" t="str">
        <f t="shared" si="32"/>
        <v> </v>
      </c>
      <c r="H4234" s="31" t="str">
        <f t="shared" si="33"/>
        <v> </v>
      </c>
    </row>
    <row r="4235" spans="7:8">
      <c r="G4235" s="31" t="str">
        <f t="shared" si="32"/>
        <v> </v>
      </c>
      <c r="H4235" s="31" t="str">
        <f t="shared" si="33"/>
        <v> </v>
      </c>
    </row>
    <row r="4236" spans="7:8">
      <c r="G4236" s="31" t="str">
        <f t="shared" si="32"/>
        <v> </v>
      </c>
      <c r="H4236" s="31" t="str">
        <f t="shared" si="33"/>
        <v> </v>
      </c>
    </row>
    <row r="4237" spans="7:8">
      <c r="G4237" s="31" t="str">
        <f t="shared" si="32"/>
        <v> </v>
      </c>
      <c r="H4237" s="31" t="str">
        <f t="shared" si="33"/>
        <v> </v>
      </c>
    </row>
    <row r="4238" spans="7:8">
      <c r="G4238" s="31" t="str">
        <f t="shared" si="32"/>
        <v> </v>
      </c>
      <c r="H4238" s="31" t="str">
        <f t="shared" si="33"/>
        <v> </v>
      </c>
    </row>
    <row r="4239" spans="7:8">
      <c r="G4239" s="31" t="str">
        <f t="shared" si="32"/>
        <v> </v>
      </c>
      <c r="H4239" s="31" t="str">
        <f t="shared" si="33"/>
        <v> </v>
      </c>
    </row>
    <row r="4240" spans="7:8">
      <c r="G4240" s="31" t="str">
        <f t="shared" si="32"/>
        <v> </v>
      </c>
      <c r="H4240" s="31" t="str">
        <f t="shared" si="33"/>
        <v> </v>
      </c>
    </row>
    <row r="4241" spans="7:8">
      <c r="G4241" s="31" t="str">
        <f t="shared" si="32"/>
        <v> </v>
      </c>
      <c r="H4241" s="31" t="str">
        <f t="shared" si="33"/>
        <v> </v>
      </c>
    </row>
    <row r="4242" spans="7:8">
      <c r="G4242" s="31" t="str">
        <f t="shared" si="32"/>
        <v> </v>
      </c>
      <c r="H4242" s="31" t="str">
        <f t="shared" si="33"/>
        <v> </v>
      </c>
    </row>
    <row r="4243" spans="7:8">
      <c r="G4243" s="31" t="str">
        <f t="shared" si="32"/>
        <v> </v>
      </c>
      <c r="H4243" s="31" t="str">
        <f t="shared" si="33"/>
        <v> </v>
      </c>
    </row>
    <row r="4244" spans="7:8">
      <c r="G4244" s="31" t="str">
        <f t="shared" si="32"/>
        <v> </v>
      </c>
      <c r="H4244" s="31" t="str">
        <f t="shared" si="33"/>
        <v> </v>
      </c>
    </row>
    <row r="4245" spans="7:8">
      <c r="G4245" s="31" t="str">
        <f t="shared" si="32"/>
        <v> </v>
      </c>
      <c r="H4245" s="31" t="str">
        <f t="shared" si="33"/>
        <v> </v>
      </c>
    </row>
    <row r="4246" spans="7:8">
      <c r="G4246" s="31" t="str">
        <f t="shared" si="32"/>
        <v> </v>
      </c>
      <c r="H4246" s="31" t="str">
        <f t="shared" si="33"/>
        <v> </v>
      </c>
    </row>
    <row r="4247" spans="7:8">
      <c r="G4247" s="31" t="str">
        <f t="shared" si="32"/>
        <v> </v>
      </c>
      <c r="H4247" s="31" t="str">
        <f t="shared" si="33"/>
        <v> </v>
      </c>
    </row>
    <row r="4248" spans="7:8">
      <c r="G4248" s="31" t="str">
        <f t="shared" si="32"/>
        <v> </v>
      </c>
      <c r="H4248" s="31" t="str">
        <f t="shared" si="33"/>
        <v> </v>
      </c>
    </row>
    <row r="4249" spans="7:8">
      <c r="G4249" s="31" t="str">
        <f t="shared" si="32"/>
        <v> </v>
      </c>
      <c r="H4249" s="31" t="str">
        <f t="shared" si="33"/>
        <v> </v>
      </c>
    </row>
    <row r="4250" spans="7:8">
      <c r="G4250" s="31" t="str">
        <f t="shared" si="32"/>
        <v> </v>
      </c>
      <c r="H4250" s="31" t="str">
        <f t="shared" si="33"/>
        <v> </v>
      </c>
    </row>
    <row r="4251" spans="7:8">
      <c r="G4251" s="31" t="str">
        <f t="shared" si="32"/>
        <v> </v>
      </c>
      <c r="H4251" s="31" t="str">
        <f t="shared" si="33"/>
        <v> </v>
      </c>
    </row>
    <row r="4252" spans="7:8">
      <c r="G4252" s="31" t="str">
        <f t="shared" si="32"/>
        <v> </v>
      </c>
      <c r="H4252" s="31" t="str">
        <f t="shared" si="33"/>
        <v> </v>
      </c>
    </row>
    <row r="4253" spans="7:8">
      <c r="G4253" s="31" t="str">
        <f t="shared" si="32"/>
        <v> </v>
      </c>
      <c r="H4253" s="31" t="str">
        <f t="shared" si="33"/>
        <v> </v>
      </c>
    </row>
    <row r="4254" spans="7:8">
      <c r="G4254" s="31" t="str">
        <f t="shared" si="32"/>
        <v> </v>
      </c>
      <c r="H4254" s="31" t="str">
        <f t="shared" si="33"/>
        <v> </v>
      </c>
    </row>
    <row r="4255" spans="7:8">
      <c r="G4255" s="31" t="str">
        <f t="shared" si="32"/>
        <v> </v>
      </c>
      <c r="H4255" s="31" t="str">
        <f t="shared" si="33"/>
        <v> </v>
      </c>
    </row>
    <row r="4256" spans="7:8">
      <c r="G4256" s="31" t="str">
        <f t="shared" si="32"/>
        <v> </v>
      </c>
      <c r="H4256" s="31" t="str">
        <f t="shared" si="33"/>
        <v> </v>
      </c>
    </row>
    <row r="4257" spans="7:8">
      <c r="G4257" s="31" t="str">
        <f t="shared" si="32"/>
        <v> </v>
      </c>
      <c r="H4257" s="31" t="str">
        <f t="shared" si="33"/>
        <v> </v>
      </c>
    </row>
    <row r="4258" spans="7:8">
      <c r="G4258" s="31" t="str">
        <f t="shared" si="32"/>
        <v> </v>
      </c>
      <c r="H4258" s="31" t="str">
        <f t="shared" si="33"/>
        <v> </v>
      </c>
    </row>
    <row r="4259" spans="7:8">
      <c r="G4259" s="31" t="str">
        <f t="shared" si="32"/>
        <v> </v>
      </c>
      <c r="H4259" s="31" t="str">
        <f t="shared" si="33"/>
        <v> </v>
      </c>
    </row>
    <row r="4260" spans="7:8">
      <c r="G4260" s="31" t="str">
        <f t="shared" si="32"/>
        <v> </v>
      </c>
      <c r="H4260" s="31" t="str">
        <f t="shared" si="33"/>
        <v> </v>
      </c>
    </row>
    <row r="4261" spans="7:8">
      <c r="G4261" s="31" t="str">
        <f t="shared" si="32"/>
        <v> </v>
      </c>
      <c r="H4261" s="31" t="str">
        <f t="shared" si="33"/>
        <v> </v>
      </c>
    </row>
    <row r="4262" spans="7:8">
      <c r="G4262" s="31" t="str">
        <f t="shared" si="32"/>
        <v> </v>
      </c>
      <c r="H4262" s="31" t="str">
        <f t="shared" si="33"/>
        <v> </v>
      </c>
    </row>
    <row r="4263" spans="7:8">
      <c r="G4263" s="31" t="str">
        <f t="shared" si="32"/>
        <v> </v>
      </c>
      <c r="H4263" s="31" t="str">
        <f t="shared" si="33"/>
        <v> </v>
      </c>
    </row>
    <row r="4264" spans="7:8">
      <c r="G4264" s="31" t="str">
        <f t="shared" si="32"/>
        <v> </v>
      </c>
      <c r="H4264" s="31" t="str">
        <f t="shared" si="33"/>
        <v> </v>
      </c>
    </row>
    <row r="4265" spans="7:8">
      <c r="G4265" s="31" t="str">
        <f t="shared" si="32"/>
        <v> </v>
      </c>
      <c r="H4265" s="31" t="str">
        <f t="shared" si="33"/>
        <v> </v>
      </c>
    </row>
    <row r="4266" spans="7:8">
      <c r="G4266" s="31" t="str">
        <f t="shared" si="32"/>
        <v> </v>
      </c>
      <c r="H4266" s="31" t="str">
        <f t="shared" si="33"/>
        <v> </v>
      </c>
    </row>
    <row r="4267" spans="7:8">
      <c r="G4267" s="31" t="str">
        <f t="shared" si="32"/>
        <v> </v>
      </c>
      <c r="H4267" s="31" t="str">
        <f t="shared" si="33"/>
        <v> </v>
      </c>
    </row>
    <row r="4268" spans="7:8">
      <c r="G4268" s="31" t="str">
        <f t="shared" si="32"/>
        <v> </v>
      </c>
      <c r="H4268" s="31" t="str">
        <f t="shared" si="33"/>
        <v> </v>
      </c>
    </row>
    <row r="4269" spans="7:8">
      <c r="G4269" s="31" t="str">
        <f t="shared" si="32"/>
        <v> </v>
      </c>
      <c r="H4269" s="31" t="str">
        <f t="shared" si="33"/>
        <v> </v>
      </c>
    </row>
    <row r="4270" spans="7:8">
      <c r="G4270" s="31" t="str">
        <f t="shared" si="32"/>
        <v> </v>
      </c>
      <c r="H4270" s="31" t="str">
        <f t="shared" si="33"/>
        <v> </v>
      </c>
    </row>
    <row r="4271" spans="7:8">
      <c r="G4271" s="31" t="str">
        <f t="shared" si="32"/>
        <v> </v>
      </c>
      <c r="H4271" s="31" t="str">
        <f t="shared" si="33"/>
        <v> </v>
      </c>
    </row>
    <row r="4272" spans="7:8">
      <c r="G4272" s="31" t="str">
        <f t="shared" si="32"/>
        <v> </v>
      </c>
      <c r="H4272" s="31" t="str">
        <f t="shared" si="33"/>
        <v> </v>
      </c>
    </row>
    <row r="4273" spans="7:8">
      <c r="G4273" s="31" t="str">
        <f t="shared" si="32"/>
        <v> </v>
      </c>
      <c r="H4273" s="31" t="str">
        <f t="shared" si="33"/>
        <v> </v>
      </c>
    </row>
    <row r="4274" spans="7:8">
      <c r="G4274" s="31" t="str">
        <f t="shared" si="32"/>
        <v> </v>
      </c>
      <c r="H4274" s="31" t="str">
        <f t="shared" si="33"/>
        <v> </v>
      </c>
    </row>
    <row r="4275" spans="7:8">
      <c r="G4275" s="31" t="str">
        <f t="shared" si="32"/>
        <v> </v>
      </c>
      <c r="H4275" s="31" t="str">
        <f t="shared" si="33"/>
        <v> </v>
      </c>
    </row>
    <row r="4276" spans="7:8">
      <c r="G4276" s="31" t="str">
        <f t="shared" si="32"/>
        <v> </v>
      </c>
      <c r="H4276" s="31" t="str">
        <f t="shared" si="33"/>
        <v> </v>
      </c>
    </row>
    <row r="4277" spans="7:8">
      <c r="G4277" s="31" t="str">
        <f t="shared" si="32"/>
        <v> </v>
      </c>
      <c r="H4277" s="31" t="str">
        <f t="shared" si="33"/>
        <v> </v>
      </c>
    </row>
    <row r="4278" spans="7:8">
      <c r="G4278" s="31" t="str">
        <f t="shared" si="32"/>
        <v> </v>
      </c>
      <c r="H4278" s="31" t="str">
        <f t="shared" si="33"/>
        <v> </v>
      </c>
    </row>
    <row r="4279" spans="7:8">
      <c r="G4279" s="31" t="str">
        <f t="shared" si="32"/>
        <v> </v>
      </c>
      <c r="H4279" s="31" t="str">
        <f t="shared" si="33"/>
        <v> </v>
      </c>
    </row>
    <row r="4280" spans="7:8">
      <c r="G4280" s="31" t="str">
        <f t="shared" si="32"/>
        <v> </v>
      </c>
      <c r="H4280" s="31" t="str">
        <f t="shared" si="33"/>
        <v> </v>
      </c>
    </row>
    <row r="4281" spans="7:8">
      <c r="G4281" s="31" t="str">
        <f t="shared" si="32"/>
        <v> </v>
      </c>
      <c r="H4281" s="31" t="str">
        <f t="shared" si="33"/>
        <v> </v>
      </c>
    </row>
    <row r="4282" spans="7:8">
      <c r="G4282" s="31" t="str">
        <f t="shared" si="32"/>
        <v> </v>
      </c>
      <c r="H4282" s="31" t="str">
        <f t="shared" si="33"/>
        <v> </v>
      </c>
    </row>
    <row r="4283" spans="7:8">
      <c r="G4283" s="31" t="str">
        <f t="shared" si="32"/>
        <v> </v>
      </c>
      <c r="H4283" s="31" t="str">
        <f t="shared" si="33"/>
        <v> </v>
      </c>
    </row>
    <row r="4284" spans="7:8">
      <c r="G4284" s="31" t="str">
        <f t="shared" si="32"/>
        <v> </v>
      </c>
      <c r="H4284" s="31" t="str">
        <f t="shared" si="33"/>
        <v> </v>
      </c>
    </row>
    <row r="4285" spans="7:8">
      <c r="G4285" s="31" t="str">
        <f t="shared" si="32"/>
        <v> </v>
      </c>
      <c r="H4285" s="31" t="str">
        <f t="shared" si="33"/>
        <v> </v>
      </c>
    </row>
    <row r="4286" spans="7:8">
      <c r="G4286" s="31" t="str">
        <f t="shared" si="32"/>
        <v> </v>
      </c>
      <c r="H4286" s="31" t="str">
        <f t="shared" si="33"/>
        <v> </v>
      </c>
    </row>
    <row r="4287" spans="7:8">
      <c r="G4287" s="31" t="str">
        <f t="shared" si="32"/>
        <v> </v>
      </c>
      <c r="H4287" s="31" t="str">
        <f t="shared" si="33"/>
        <v> </v>
      </c>
    </row>
    <row r="4288" spans="7:8">
      <c r="G4288" s="31" t="str">
        <f t="shared" si="32"/>
        <v> </v>
      </c>
      <c r="H4288" s="31" t="str">
        <f t="shared" si="33"/>
        <v> </v>
      </c>
    </row>
    <row r="4289" spans="7:8">
      <c r="G4289" s="31" t="str">
        <f t="shared" si="32"/>
        <v> </v>
      </c>
      <c r="H4289" s="31" t="str">
        <f t="shared" si="33"/>
        <v> </v>
      </c>
    </row>
    <row r="4290" spans="7:8">
      <c r="G4290" s="31" t="str">
        <f t="shared" si="32"/>
        <v> </v>
      </c>
      <c r="H4290" s="31" t="str">
        <f t="shared" si="33"/>
        <v> </v>
      </c>
    </row>
    <row r="4291" spans="7:8">
      <c r="G4291" s="31" t="str">
        <f t="shared" si="32"/>
        <v> </v>
      </c>
      <c r="H4291" s="31" t="str">
        <f t="shared" si="33"/>
        <v> </v>
      </c>
    </row>
    <row r="4292" spans="7:8">
      <c r="G4292" s="31" t="str">
        <f t="shared" si="32"/>
        <v> </v>
      </c>
      <c r="H4292" s="31" t="str">
        <f t="shared" si="33"/>
        <v> </v>
      </c>
    </row>
    <row r="4293" spans="7:8">
      <c r="G4293" s="31" t="str">
        <f t="shared" si="32"/>
        <v> </v>
      </c>
      <c r="H4293" s="31" t="str">
        <f t="shared" si="33"/>
        <v> </v>
      </c>
    </row>
    <row r="4294" spans="7:8">
      <c r="G4294" s="31" t="str">
        <f t="shared" si="32"/>
        <v> </v>
      </c>
      <c r="H4294" s="31" t="str">
        <f t="shared" si="33"/>
        <v> </v>
      </c>
    </row>
    <row r="4295" spans="7:8">
      <c r="G4295" s="31" t="str">
        <f t="shared" si="32"/>
        <v> </v>
      </c>
      <c r="H4295" s="31" t="str">
        <f t="shared" si="33"/>
        <v> </v>
      </c>
    </row>
    <row r="4296" spans="7:8">
      <c r="G4296" s="31" t="str">
        <f t="shared" si="32"/>
        <v> </v>
      </c>
      <c r="H4296" s="31" t="str">
        <f t="shared" si="33"/>
        <v> </v>
      </c>
    </row>
    <row r="4297" spans="7:8">
      <c r="G4297" s="31" t="str">
        <f t="shared" si="32"/>
        <v> </v>
      </c>
      <c r="H4297" s="31" t="str">
        <f t="shared" si="33"/>
        <v> </v>
      </c>
    </row>
    <row r="4298" spans="7:8">
      <c r="G4298" s="31" t="str">
        <f t="shared" si="32"/>
        <v> </v>
      </c>
      <c r="H4298" s="31" t="str">
        <f t="shared" si="33"/>
        <v> </v>
      </c>
    </row>
    <row r="4299" spans="7:8">
      <c r="G4299" s="31" t="str">
        <f t="shared" si="32"/>
        <v> </v>
      </c>
      <c r="H4299" s="31" t="str">
        <f t="shared" si="33"/>
        <v> </v>
      </c>
    </row>
    <row r="4300" spans="7:8">
      <c r="G4300" s="31" t="str">
        <f t="shared" si="32"/>
        <v> </v>
      </c>
      <c r="H4300" s="31" t="str">
        <f t="shared" si="33"/>
        <v> </v>
      </c>
    </row>
    <row r="4301" spans="7:8">
      <c r="G4301" s="31" t="str">
        <f t="shared" si="32"/>
        <v> </v>
      </c>
      <c r="H4301" s="31" t="str">
        <f t="shared" si="33"/>
        <v> </v>
      </c>
    </row>
    <row r="4302" spans="7:8">
      <c r="G4302" s="31" t="str">
        <f t="shared" si="32"/>
        <v> </v>
      </c>
      <c r="H4302" s="31" t="str">
        <f t="shared" si="33"/>
        <v> </v>
      </c>
    </row>
    <row r="4303" spans="7:8">
      <c r="G4303" s="31" t="str">
        <f t="shared" si="32"/>
        <v> </v>
      </c>
      <c r="H4303" s="31" t="str">
        <f t="shared" si="33"/>
        <v> </v>
      </c>
    </row>
    <row r="4304" spans="7:8">
      <c r="G4304" s="31" t="str">
        <f t="shared" si="32"/>
        <v> </v>
      </c>
      <c r="H4304" s="31" t="str">
        <f t="shared" si="33"/>
        <v> </v>
      </c>
    </row>
    <row r="4305" spans="7:8">
      <c r="G4305" s="31" t="str">
        <f t="shared" si="32"/>
        <v> </v>
      </c>
      <c r="H4305" s="31" t="str">
        <f t="shared" si="33"/>
        <v> </v>
      </c>
    </row>
    <row r="4306" spans="7:8">
      <c r="G4306" s="31" t="str">
        <f t="shared" si="32"/>
        <v> </v>
      </c>
      <c r="H4306" s="31" t="str">
        <f t="shared" si="33"/>
        <v> </v>
      </c>
    </row>
    <row r="4307" spans="7:8">
      <c r="G4307" s="31" t="str">
        <f t="shared" si="32"/>
        <v> </v>
      </c>
      <c r="H4307" s="31" t="str">
        <f t="shared" si="33"/>
        <v> </v>
      </c>
    </row>
    <row r="4308" spans="7:8">
      <c r="G4308" s="31" t="str">
        <f t="shared" si="32"/>
        <v> </v>
      </c>
      <c r="H4308" s="31" t="str">
        <f t="shared" si="33"/>
        <v> </v>
      </c>
    </row>
    <row r="4309" spans="7:8">
      <c r="G4309" s="31" t="str">
        <f t="shared" si="32"/>
        <v> </v>
      </c>
      <c r="H4309" s="31" t="str">
        <f t="shared" si="33"/>
        <v> </v>
      </c>
    </row>
    <row r="4310" spans="7:8">
      <c r="G4310" s="31" t="str">
        <f t="shared" si="32"/>
        <v> </v>
      </c>
      <c r="H4310" s="31" t="str">
        <f t="shared" si="33"/>
        <v> </v>
      </c>
    </row>
    <row r="4311" spans="7:8">
      <c r="G4311" s="31" t="str">
        <f t="shared" si="32"/>
        <v> </v>
      </c>
      <c r="H4311" s="31" t="str">
        <f t="shared" si="33"/>
        <v> </v>
      </c>
    </row>
    <row r="4312" spans="7:8">
      <c r="G4312" s="31" t="str">
        <f t="shared" si="32"/>
        <v> </v>
      </c>
      <c r="H4312" s="31" t="str">
        <f t="shared" si="33"/>
        <v> </v>
      </c>
    </row>
    <row r="4313" spans="7:8">
      <c r="G4313" s="31" t="str">
        <f t="shared" si="32"/>
        <v> </v>
      </c>
      <c r="H4313" s="31" t="str">
        <f t="shared" si="33"/>
        <v> </v>
      </c>
    </row>
    <row r="4314" spans="7:8">
      <c r="G4314" s="31" t="str">
        <f t="shared" si="32"/>
        <v> </v>
      </c>
      <c r="H4314" s="31" t="str">
        <f t="shared" si="33"/>
        <v> </v>
      </c>
    </row>
    <row r="4315" spans="7:8">
      <c r="G4315" s="31" t="str">
        <f t="shared" si="32"/>
        <v> </v>
      </c>
      <c r="H4315" s="31" t="str">
        <f t="shared" si="33"/>
        <v> </v>
      </c>
    </row>
    <row r="4316" spans="7:8">
      <c r="G4316" s="31" t="str">
        <f t="shared" si="32"/>
        <v> </v>
      </c>
      <c r="H4316" s="31" t="str">
        <f t="shared" si="33"/>
        <v> </v>
      </c>
    </row>
    <row r="4317" spans="7:8">
      <c r="G4317" s="31" t="str">
        <f t="shared" si="32"/>
        <v> </v>
      </c>
      <c r="H4317" s="31" t="str">
        <f t="shared" si="33"/>
        <v> </v>
      </c>
    </row>
    <row r="4318" spans="7:8">
      <c r="G4318" s="31" t="str">
        <f t="shared" si="32"/>
        <v> </v>
      </c>
      <c r="H4318" s="31" t="str">
        <f t="shared" si="33"/>
        <v> </v>
      </c>
    </row>
    <row r="4319" spans="7:8">
      <c r="G4319" s="31" t="str">
        <f t="shared" si="32"/>
        <v> </v>
      </c>
      <c r="H4319" s="31" t="str">
        <f t="shared" si="33"/>
        <v> </v>
      </c>
    </row>
    <row r="4320" spans="7:8">
      <c r="G4320" s="31" t="str">
        <f t="shared" si="32"/>
        <v> </v>
      </c>
      <c r="H4320" s="31" t="str">
        <f t="shared" si="33"/>
        <v> </v>
      </c>
    </row>
    <row r="4321" spans="7:8">
      <c r="G4321" s="31" t="str">
        <f t="shared" si="32"/>
        <v> </v>
      </c>
      <c r="H4321" s="31" t="str">
        <f t="shared" si="33"/>
        <v> </v>
      </c>
    </row>
    <row r="4322" spans="7:8">
      <c r="G4322" s="31" t="str">
        <f t="shared" si="32"/>
        <v> </v>
      </c>
      <c r="H4322" s="31" t="str">
        <f t="shared" si="33"/>
        <v> </v>
      </c>
    </row>
    <row r="4323" spans="7:8">
      <c r="G4323" s="31" t="str">
        <f t="shared" si="32"/>
        <v> </v>
      </c>
      <c r="H4323" s="31" t="str">
        <f t="shared" si="33"/>
        <v> </v>
      </c>
    </row>
    <row r="4324" spans="7:8">
      <c r="G4324" s="31" t="str">
        <f t="shared" si="32"/>
        <v> </v>
      </c>
      <c r="H4324" s="31" t="str">
        <f t="shared" si="33"/>
        <v> </v>
      </c>
    </row>
    <row r="4325" spans="7:8">
      <c r="G4325" s="31" t="str">
        <f t="shared" si="32"/>
        <v> </v>
      </c>
      <c r="H4325" s="31" t="str">
        <f t="shared" si="33"/>
        <v> </v>
      </c>
    </row>
    <row r="4326" spans="7:8">
      <c r="G4326" s="31" t="str">
        <f t="shared" si="32"/>
        <v> </v>
      </c>
      <c r="H4326" s="31" t="str">
        <f t="shared" si="33"/>
        <v> </v>
      </c>
    </row>
    <row r="4327" spans="7:8">
      <c r="G4327" s="31" t="str">
        <f t="shared" si="32"/>
        <v> </v>
      </c>
      <c r="H4327" s="31" t="str">
        <f t="shared" si="33"/>
        <v> </v>
      </c>
    </row>
    <row r="4328" spans="7:8">
      <c r="G4328" s="31" t="str">
        <f t="shared" si="32"/>
        <v> </v>
      </c>
      <c r="H4328" s="31" t="str">
        <f t="shared" si="33"/>
        <v> </v>
      </c>
    </row>
    <row r="4329" spans="7:8">
      <c r="G4329" s="31" t="str">
        <f t="shared" si="32"/>
        <v> </v>
      </c>
      <c r="H4329" s="31" t="str">
        <f t="shared" si="33"/>
        <v> </v>
      </c>
    </row>
    <row r="4330" spans="7:8">
      <c r="G4330" s="31" t="str">
        <f t="shared" si="32"/>
        <v> </v>
      </c>
      <c r="H4330" s="31" t="str">
        <f t="shared" si="33"/>
        <v> </v>
      </c>
    </row>
    <row r="4331" spans="7:8">
      <c r="G4331" s="31" t="str">
        <f t="shared" si="32"/>
        <v> </v>
      </c>
      <c r="H4331" s="31" t="str">
        <f t="shared" si="33"/>
        <v> </v>
      </c>
    </row>
    <row r="4332" spans="7:8">
      <c r="G4332" s="31" t="str">
        <f t="shared" si="32"/>
        <v> </v>
      </c>
      <c r="H4332" s="31" t="str">
        <f t="shared" si="33"/>
        <v> </v>
      </c>
    </row>
    <row r="4333" spans="7:8">
      <c r="G4333" s="31" t="str">
        <f t="shared" si="32"/>
        <v> </v>
      </c>
      <c r="H4333" s="31" t="str">
        <f t="shared" si="33"/>
        <v> </v>
      </c>
    </row>
    <row r="4334" spans="7:8">
      <c r="G4334" s="31" t="str">
        <f t="shared" si="32"/>
        <v> </v>
      </c>
      <c r="H4334" s="31" t="str">
        <f t="shared" si="33"/>
        <v> </v>
      </c>
    </row>
    <row r="4335" spans="7:8">
      <c r="G4335" s="31" t="str">
        <f t="shared" si="32"/>
        <v> </v>
      </c>
      <c r="H4335" s="31" t="str">
        <f t="shared" si="33"/>
        <v> </v>
      </c>
    </row>
    <row r="4336" spans="7:8">
      <c r="G4336" s="31" t="str">
        <f t="shared" si="32"/>
        <v> </v>
      </c>
      <c r="H4336" s="31" t="str">
        <f t="shared" si="33"/>
        <v> </v>
      </c>
    </row>
    <row r="4337" spans="7:8">
      <c r="G4337" s="31" t="str">
        <f t="shared" ref="G4337:G4591" si="34">IFERROR(IF($D4337&gt;0,IF($D4337=$G$1,$F4337," ")," ")," ")</f>
        <v> </v>
      </c>
      <c r="H4337" s="31" t="str">
        <f t="shared" ref="H4337:H4591" si="35">IFERROR(IF($D4337&gt;0,IF($D4337=$H$1,$F4337," ")," ")," ")</f>
        <v> </v>
      </c>
    </row>
    <row r="4338" spans="7:8">
      <c r="G4338" s="31" t="str">
        <f t="shared" si="34"/>
        <v> </v>
      </c>
      <c r="H4338" s="31" t="str">
        <f t="shared" si="35"/>
        <v> </v>
      </c>
    </row>
    <row r="4339" spans="7:8">
      <c r="G4339" s="31" t="str">
        <f t="shared" si="34"/>
        <v> </v>
      </c>
      <c r="H4339" s="31" t="str">
        <f t="shared" si="35"/>
        <v> </v>
      </c>
    </row>
    <row r="4340" spans="7:8">
      <c r="G4340" s="31" t="str">
        <f t="shared" si="34"/>
        <v> </v>
      </c>
      <c r="H4340" s="31" t="str">
        <f t="shared" si="35"/>
        <v> </v>
      </c>
    </row>
    <row r="4341" spans="7:8">
      <c r="G4341" s="31" t="str">
        <f t="shared" si="34"/>
        <v> </v>
      </c>
      <c r="H4341" s="31" t="str">
        <f t="shared" si="35"/>
        <v> </v>
      </c>
    </row>
    <row r="4342" spans="7:8">
      <c r="G4342" s="31" t="str">
        <f t="shared" si="34"/>
        <v> </v>
      </c>
      <c r="H4342" s="31" t="str">
        <f t="shared" si="35"/>
        <v> </v>
      </c>
    </row>
    <row r="4343" spans="7:8">
      <c r="G4343" s="31" t="str">
        <f t="shared" si="34"/>
        <v> </v>
      </c>
      <c r="H4343" s="31" t="str">
        <f t="shared" si="35"/>
        <v> </v>
      </c>
    </row>
    <row r="4344" spans="7:8">
      <c r="G4344" s="31" t="str">
        <f t="shared" si="34"/>
        <v> </v>
      </c>
      <c r="H4344" s="31" t="str">
        <f t="shared" si="35"/>
        <v> </v>
      </c>
    </row>
    <row r="4345" spans="7:8">
      <c r="G4345" s="31" t="str">
        <f t="shared" si="34"/>
        <v> </v>
      </c>
      <c r="H4345" s="31" t="str">
        <f t="shared" si="35"/>
        <v> </v>
      </c>
    </row>
    <row r="4346" spans="7:8">
      <c r="G4346" s="31" t="str">
        <f t="shared" si="34"/>
        <v> </v>
      </c>
      <c r="H4346" s="31" t="str">
        <f t="shared" si="35"/>
        <v> </v>
      </c>
    </row>
    <row r="4347" spans="7:8">
      <c r="G4347" s="31" t="str">
        <f t="shared" si="34"/>
        <v> </v>
      </c>
      <c r="H4347" s="31" t="str">
        <f t="shared" si="35"/>
        <v> </v>
      </c>
    </row>
    <row r="4348" spans="7:8">
      <c r="G4348" s="31" t="str">
        <f t="shared" si="34"/>
        <v> </v>
      </c>
      <c r="H4348" s="31" t="str">
        <f t="shared" si="35"/>
        <v> </v>
      </c>
    </row>
    <row r="4349" spans="7:8">
      <c r="G4349" s="31" t="str">
        <f t="shared" si="34"/>
        <v> </v>
      </c>
      <c r="H4349" s="31" t="str">
        <f t="shared" si="35"/>
        <v> </v>
      </c>
    </row>
    <row r="4350" spans="7:8">
      <c r="G4350" s="31" t="str">
        <f t="shared" si="34"/>
        <v> </v>
      </c>
      <c r="H4350" s="31" t="str">
        <f t="shared" si="35"/>
        <v> </v>
      </c>
    </row>
    <row r="4351" spans="7:8">
      <c r="G4351" s="31" t="str">
        <f t="shared" si="34"/>
        <v> </v>
      </c>
      <c r="H4351" s="31" t="str">
        <f t="shared" si="35"/>
        <v> </v>
      </c>
    </row>
    <row r="4352" spans="7:8">
      <c r="G4352" s="31" t="str">
        <f t="shared" si="34"/>
        <v> </v>
      </c>
      <c r="H4352" s="31" t="str">
        <f t="shared" si="35"/>
        <v> </v>
      </c>
    </row>
    <row r="4353" spans="7:8">
      <c r="G4353" s="31" t="str">
        <f t="shared" si="34"/>
        <v> </v>
      </c>
      <c r="H4353" s="31" t="str">
        <f t="shared" si="35"/>
        <v> </v>
      </c>
    </row>
    <row r="4354" spans="7:8">
      <c r="G4354" s="31" t="str">
        <f t="shared" si="34"/>
        <v> </v>
      </c>
      <c r="H4354" s="31" t="str">
        <f t="shared" si="35"/>
        <v> </v>
      </c>
    </row>
    <row r="4355" spans="7:8">
      <c r="G4355" s="31" t="str">
        <f t="shared" si="34"/>
        <v> </v>
      </c>
      <c r="H4355" s="31" t="str">
        <f t="shared" si="35"/>
        <v> </v>
      </c>
    </row>
    <row r="4356" spans="7:8">
      <c r="G4356" s="31" t="str">
        <f t="shared" si="34"/>
        <v> </v>
      </c>
      <c r="H4356" s="31" t="str">
        <f t="shared" si="35"/>
        <v> </v>
      </c>
    </row>
    <row r="4357" spans="7:8">
      <c r="G4357" s="31" t="str">
        <f t="shared" si="34"/>
        <v> </v>
      </c>
      <c r="H4357" s="31" t="str">
        <f t="shared" si="35"/>
        <v> </v>
      </c>
    </row>
    <row r="4358" spans="7:8">
      <c r="G4358" s="31" t="str">
        <f t="shared" si="34"/>
        <v> </v>
      </c>
      <c r="H4358" s="31" t="str">
        <f t="shared" si="35"/>
        <v> </v>
      </c>
    </row>
    <row r="4359" spans="7:8">
      <c r="G4359" s="31" t="str">
        <f t="shared" si="34"/>
        <v> </v>
      </c>
      <c r="H4359" s="31" t="str">
        <f t="shared" si="35"/>
        <v> </v>
      </c>
    </row>
    <row r="4360" spans="7:8">
      <c r="G4360" s="31" t="str">
        <f t="shared" si="34"/>
        <v> </v>
      </c>
      <c r="H4360" s="31" t="str">
        <f t="shared" si="35"/>
        <v> </v>
      </c>
    </row>
    <row r="4361" spans="7:8">
      <c r="G4361" s="31" t="str">
        <f t="shared" si="34"/>
        <v> </v>
      </c>
      <c r="H4361" s="31" t="str">
        <f t="shared" si="35"/>
        <v> </v>
      </c>
    </row>
    <row r="4362" spans="7:8">
      <c r="G4362" s="31" t="str">
        <f t="shared" si="34"/>
        <v> </v>
      </c>
      <c r="H4362" s="31" t="str">
        <f t="shared" si="35"/>
        <v> </v>
      </c>
    </row>
    <row r="4363" spans="7:8">
      <c r="G4363" s="31" t="str">
        <f t="shared" si="34"/>
        <v> </v>
      </c>
      <c r="H4363" s="31" t="str">
        <f t="shared" si="35"/>
        <v> </v>
      </c>
    </row>
    <row r="4364" spans="7:8">
      <c r="G4364" s="31" t="str">
        <f t="shared" si="34"/>
        <v> </v>
      </c>
      <c r="H4364" s="31" t="str">
        <f t="shared" si="35"/>
        <v> </v>
      </c>
    </row>
    <row r="4365" spans="7:8">
      <c r="G4365" s="31" t="str">
        <f t="shared" si="34"/>
        <v> </v>
      </c>
      <c r="H4365" s="31" t="str">
        <f t="shared" si="35"/>
        <v> </v>
      </c>
    </row>
    <row r="4366" spans="7:8">
      <c r="G4366" s="31" t="str">
        <f t="shared" si="34"/>
        <v> </v>
      </c>
      <c r="H4366" s="31" t="str">
        <f t="shared" si="35"/>
        <v> </v>
      </c>
    </row>
    <row r="4367" spans="7:8">
      <c r="G4367" s="31" t="str">
        <f t="shared" si="34"/>
        <v> </v>
      </c>
      <c r="H4367" s="31" t="str">
        <f t="shared" si="35"/>
        <v> </v>
      </c>
    </row>
    <row r="4368" spans="7:8">
      <c r="G4368" s="31" t="str">
        <f t="shared" si="34"/>
        <v> </v>
      </c>
      <c r="H4368" s="31" t="str">
        <f t="shared" si="35"/>
        <v> </v>
      </c>
    </row>
    <row r="4369" spans="7:8">
      <c r="G4369" s="31" t="str">
        <f t="shared" si="34"/>
        <v> </v>
      </c>
      <c r="H4369" s="31" t="str">
        <f t="shared" si="35"/>
        <v> </v>
      </c>
    </row>
    <row r="4370" spans="7:8">
      <c r="G4370" s="31" t="str">
        <f t="shared" si="34"/>
        <v> </v>
      </c>
      <c r="H4370" s="31" t="str">
        <f t="shared" si="35"/>
        <v> </v>
      </c>
    </row>
    <row r="4371" spans="7:8">
      <c r="G4371" s="31" t="str">
        <f t="shared" si="34"/>
        <v> </v>
      </c>
      <c r="H4371" s="31" t="str">
        <f t="shared" si="35"/>
        <v> </v>
      </c>
    </row>
    <row r="4372" spans="7:8">
      <c r="G4372" s="31" t="str">
        <f t="shared" si="34"/>
        <v> </v>
      </c>
      <c r="H4372" s="31" t="str">
        <f t="shared" si="35"/>
        <v> </v>
      </c>
    </row>
    <row r="4373" spans="7:8">
      <c r="G4373" s="31" t="str">
        <f t="shared" si="34"/>
        <v> </v>
      </c>
      <c r="H4373" s="31" t="str">
        <f t="shared" si="35"/>
        <v> </v>
      </c>
    </row>
    <row r="4374" spans="7:8">
      <c r="G4374" s="31" t="str">
        <f t="shared" si="34"/>
        <v> </v>
      </c>
      <c r="H4374" s="31" t="str">
        <f t="shared" si="35"/>
        <v> </v>
      </c>
    </row>
    <row r="4375" spans="7:8">
      <c r="G4375" s="31" t="str">
        <f t="shared" si="34"/>
        <v> </v>
      </c>
      <c r="H4375" s="31" t="str">
        <f t="shared" si="35"/>
        <v> </v>
      </c>
    </row>
    <row r="4376" spans="7:8">
      <c r="G4376" s="31" t="str">
        <f t="shared" si="34"/>
        <v> </v>
      </c>
      <c r="H4376" s="31" t="str">
        <f t="shared" si="35"/>
        <v> </v>
      </c>
    </row>
    <row r="4377" spans="7:8">
      <c r="G4377" s="31" t="str">
        <f t="shared" si="34"/>
        <v> </v>
      </c>
      <c r="H4377" s="31" t="str">
        <f t="shared" si="35"/>
        <v> </v>
      </c>
    </row>
    <row r="4378" spans="7:8">
      <c r="G4378" s="31" t="str">
        <f t="shared" si="34"/>
        <v> </v>
      </c>
      <c r="H4378" s="31" t="str">
        <f t="shared" si="35"/>
        <v> </v>
      </c>
    </row>
    <row r="4379" spans="7:8">
      <c r="G4379" s="31" t="str">
        <f t="shared" si="34"/>
        <v> </v>
      </c>
      <c r="H4379" s="31" t="str">
        <f t="shared" si="35"/>
        <v> </v>
      </c>
    </row>
    <row r="4380" spans="7:8">
      <c r="G4380" s="31" t="str">
        <f t="shared" si="34"/>
        <v> </v>
      </c>
      <c r="H4380" s="31" t="str">
        <f t="shared" si="35"/>
        <v> </v>
      </c>
    </row>
    <row r="4381" spans="7:8">
      <c r="G4381" s="31" t="str">
        <f t="shared" si="34"/>
        <v> </v>
      </c>
      <c r="H4381" s="31" t="str">
        <f t="shared" si="35"/>
        <v> </v>
      </c>
    </row>
    <row r="4382" spans="7:8">
      <c r="G4382" s="31" t="str">
        <f t="shared" si="34"/>
        <v> </v>
      </c>
      <c r="H4382" s="31" t="str">
        <f t="shared" si="35"/>
        <v> </v>
      </c>
    </row>
    <row r="4383" spans="7:8">
      <c r="G4383" s="31" t="str">
        <f t="shared" si="34"/>
        <v> </v>
      </c>
      <c r="H4383" s="31" t="str">
        <f t="shared" si="35"/>
        <v> </v>
      </c>
    </row>
    <row r="4384" spans="7:8">
      <c r="G4384" s="31" t="str">
        <f t="shared" si="34"/>
        <v> </v>
      </c>
      <c r="H4384" s="31" t="str">
        <f t="shared" si="35"/>
        <v> </v>
      </c>
    </row>
    <row r="4385" spans="7:8">
      <c r="G4385" s="31" t="str">
        <f t="shared" si="34"/>
        <v> </v>
      </c>
      <c r="H4385" s="31" t="str">
        <f t="shared" si="35"/>
        <v> </v>
      </c>
    </row>
    <row r="4386" spans="7:8">
      <c r="G4386" s="31" t="str">
        <f t="shared" si="34"/>
        <v> </v>
      </c>
      <c r="H4386" s="31" t="str">
        <f t="shared" si="35"/>
        <v> </v>
      </c>
    </row>
    <row r="4387" spans="7:8">
      <c r="G4387" s="31" t="str">
        <f t="shared" si="34"/>
        <v> </v>
      </c>
      <c r="H4387" s="31" t="str">
        <f t="shared" si="35"/>
        <v> </v>
      </c>
    </row>
    <row r="4388" spans="7:8">
      <c r="G4388" s="31" t="str">
        <f t="shared" si="34"/>
        <v> </v>
      </c>
      <c r="H4388" s="31" t="str">
        <f t="shared" si="35"/>
        <v> </v>
      </c>
    </row>
    <row r="4389" spans="7:8">
      <c r="G4389" s="31" t="str">
        <f t="shared" si="34"/>
        <v> </v>
      </c>
      <c r="H4389" s="31" t="str">
        <f t="shared" si="35"/>
        <v> </v>
      </c>
    </row>
    <row r="4390" spans="7:8">
      <c r="G4390" s="31" t="str">
        <f t="shared" si="34"/>
        <v> </v>
      </c>
      <c r="H4390" s="31" t="str">
        <f t="shared" si="35"/>
        <v> </v>
      </c>
    </row>
    <row r="4391" spans="7:8">
      <c r="G4391" s="31" t="str">
        <f t="shared" si="34"/>
        <v> </v>
      </c>
      <c r="H4391" s="31" t="str">
        <f t="shared" si="35"/>
        <v> </v>
      </c>
    </row>
    <row r="4392" spans="7:8">
      <c r="G4392" s="31" t="str">
        <f t="shared" si="34"/>
        <v> </v>
      </c>
      <c r="H4392" s="31" t="str">
        <f t="shared" si="35"/>
        <v> </v>
      </c>
    </row>
    <row r="4393" spans="7:8">
      <c r="G4393" s="31" t="str">
        <f t="shared" si="34"/>
        <v> </v>
      </c>
      <c r="H4393" s="31" t="str">
        <f t="shared" si="35"/>
        <v> </v>
      </c>
    </row>
    <row r="4394" spans="7:8">
      <c r="G4394" s="31" t="str">
        <f t="shared" si="34"/>
        <v> </v>
      </c>
      <c r="H4394" s="31" t="str">
        <f t="shared" si="35"/>
        <v> </v>
      </c>
    </row>
    <row r="4395" spans="7:8">
      <c r="G4395" s="31" t="str">
        <f t="shared" si="34"/>
        <v> </v>
      </c>
      <c r="H4395" s="31" t="str">
        <f t="shared" si="35"/>
        <v> </v>
      </c>
    </row>
    <row r="4396" spans="7:8">
      <c r="G4396" s="31" t="str">
        <f t="shared" si="34"/>
        <v> </v>
      </c>
      <c r="H4396" s="31" t="str">
        <f t="shared" si="35"/>
        <v> </v>
      </c>
    </row>
    <row r="4397" spans="7:8">
      <c r="G4397" s="31" t="str">
        <f t="shared" si="34"/>
        <v> </v>
      </c>
      <c r="H4397" s="31" t="str">
        <f t="shared" si="35"/>
        <v> </v>
      </c>
    </row>
    <row r="4398" spans="7:8">
      <c r="G4398" s="31" t="str">
        <f t="shared" si="34"/>
        <v> </v>
      </c>
      <c r="H4398" s="31" t="str">
        <f t="shared" si="35"/>
        <v> </v>
      </c>
    </row>
    <row r="4399" spans="7:8">
      <c r="G4399" s="31" t="str">
        <f t="shared" si="34"/>
        <v> </v>
      </c>
      <c r="H4399" s="31" t="str">
        <f t="shared" si="35"/>
        <v> </v>
      </c>
    </row>
    <row r="4400" spans="7:8">
      <c r="G4400" s="31" t="str">
        <f t="shared" si="34"/>
        <v> </v>
      </c>
      <c r="H4400" s="31" t="str">
        <f t="shared" si="35"/>
        <v> </v>
      </c>
    </row>
    <row r="4401" spans="7:8">
      <c r="G4401" s="31" t="str">
        <f t="shared" si="34"/>
        <v> </v>
      </c>
      <c r="H4401" s="31" t="str">
        <f t="shared" si="35"/>
        <v> </v>
      </c>
    </row>
    <row r="4402" spans="7:8">
      <c r="G4402" s="31" t="str">
        <f t="shared" si="34"/>
        <v> </v>
      </c>
      <c r="H4402" s="31" t="str">
        <f t="shared" si="35"/>
        <v> </v>
      </c>
    </row>
    <row r="4403" spans="7:8">
      <c r="G4403" s="31" t="str">
        <f t="shared" si="34"/>
        <v> </v>
      </c>
      <c r="H4403" s="31" t="str">
        <f t="shared" si="35"/>
        <v> </v>
      </c>
    </row>
    <row r="4404" spans="7:8">
      <c r="G4404" s="31" t="str">
        <f t="shared" si="34"/>
        <v> </v>
      </c>
      <c r="H4404" s="31" t="str">
        <f t="shared" si="35"/>
        <v> </v>
      </c>
    </row>
    <row r="4405" spans="7:8">
      <c r="G4405" s="31" t="str">
        <f t="shared" si="34"/>
        <v> </v>
      </c>
      <c r="H4405" s="31" t="str">
        <f t="shared" si="35"/>
        <v> </v>
      </c>
    </row>
    <row r="4406" spans="7:8">
      <c r="G4406" s="31" t="str">
        <f t="shared" si="34"/>
        <v> </v>
      </c>
      <c r="H4406" s="31" t="str">
        <f t="shared" si="35"/>
        <v> </v>
      </c>
    </row>
    <row r="4407" spans="7:8">
      <c r="G4407" s="31" t="str">
        <f t="shared" si="34"/>
        <v> </v>
      </c>
      <c r="H4407" s="31" t="str">
        <f t="shared" si="35"/>
        <v> </v>
      </c>
    </row>
    <row r="4408" spans="7:8">
      <c r="G4408" s="31" t="str">
        <f t="shared" si="34"/>
        <v> </v>
      </c>
      <c r="H4408" s="31" t="str">
        <f t="shared" si="35"/>
        <v> </v>
      </c>
    </row>
    <row r="4409" spans="7:8">
      <c r="G4409" s="31" t="str">
        <f t="shared" si="34"/>
        <v> </v>
      </c>
      <c r="H4409" s="31" t="str">
        <f t="shared" si="35"/>
        <v> </v>
      </c>
    </row>
    <row r="4410" spans="7:8">
      <c r="G4410" s="31" t="str">
        <f t="shared" si="34"/>
        <v> </v>
      </c>
      <c r="H4410" s="31" t="str">
        <f t="shared" si="35"/>
        <v> </v>
      </c>
    </row>
    <row r="4411" spans="7:8">
      <c r="G4411" s="31" t="str">
        <f t="shared" si="34"/>
        <v> </v>
      </c>
      <c r="H4411" s="31" t="str">
        <f t="shared" si="35"/>
        <v> </v>
      </c>
    </row>
    <row r="4412" spans="7:8">
      <c r="G4412" s="31" t="str">
        <f t="shared" si="34"/>
        <v> </v>
      </c>
      <c r="H4412" s="31" t="str">
        <f t="shared" si="35"/>
        <v> </v>
      </c>
    </row>
    <row r="4413" spans="7:8">
      <c r="G4413" s="31" t="str">
        <f t="shared" si="34"/>
        <v> </v>
      </c>
      <c r="H4413" s="31" t="str">
        <f t="shared" si="35"/>
        <v> </v>
      </c>
    </row>
    <row r="4414" spans="7:8">
      <c r="G4414" s="31" t="str">
        <f t="shared" si="34"/>
        <v> </v>
      </c>
      <c r="H4414" s="31" t="str">
        <f t="shared" si="35"/>
        <v> </v>
      </c>
    </row>
    <row r="4415" spans="7:8">
      <c r="G4415" s="31" t="str">
        <f t="shared" si="34"/>
        <v> </v>
      </c>
      <c r="H4415" s="31" t="str">
        <f t="shared" si="35"/>
        <v> </v>
      </c>
    </row>
    <row r="4416" spans="7:8">
      <c r="G4416" s="31" t="str">
        <f t="shared" si="34"/>
        <v> </v>
      </c>
      <c r="H4416" s="31" t="str">
        <f t="shared" si="35"/>
        <v> </v>
      </c>
    </row>
    <row r="4417" spans="7:8">
      <c r="G4417" s="31" t="str">
        <f t="shared" si="34"/>
        <v> </v>
      </c>
      <c r="H4417" s="31" t="str">
        <f t="shared" si="35"/>
        <v> </v>
      </c>
    </row>
    <row r="4418" spans="7:8">
      <c r="G4418" s="31" t="str">
        <f t="shared" si="34"/>
        <v> </v>
      </c>
      <c r="H4418" s="31" t="str">
        <f t="shared" si="35"/>
        <v> </v>
      </c>
    </row>
    <row r="4419" spans="7:8">
      <c r="G4419" s="31" t="str">
        <f t="shared" si="34"/>
        <v> </v>
      </c>
      <c r="H4419" s="31" t="str">
        <f t="shared" si="35"/>
        <v> </v>
      </c>
    </row>
    <row r="4420" spans="7:8">
      <c r="G4420" s="31" t="str">
        <f t="shared" si="34"/>
        <v> </v>
      </c>
      <c r="H4420" s="31" t="str">
        <f t="shared" si="35"/>
        <v> </v>
      </c>
    </row>
    <row r="4421" spans="7:8">
      <c r="G4421" s="31" t="str">
        <f t="shared" si="34"/>
        <v> </v>
      </c>
      <c r="H4421" s="31" t="str">
        <f t="shared" si="35"/>
        <v> </v>
      </c>
    </row>
    <row r="4422" spans="7:8">
      <c r="G4422" s="31" t="str">
        <f t="shared" si="34"/>
        <v> </v>
      </c>
      <c r="H4422" s="31" t="str">
        <f t="shared" si="35"/>
        <v> </v>
      </c>
    </row>
    <row r="4423" spans="7:8">
      <c r="G4423" s="31" t="str">
        <f t="shared" si="34"/>
        <v> </v>
      </c>
      <c r="H4423" s="31" t="str">
        <f t="shared" si="35"/>
        <v> </v>
      </c>
    </row>
    <row r="4424" spans="7:8">
      <c r="G4424" s="31" t="str">
        <f t="shared" si="34"/>
        <v> </v>
      </c>
      <c r="H4424" s="31" t="str">
        <f t="shared" si="35"/>
        <v> </v>
      </c>
    </row>
    <row r="4425" spans="7:8">
      <c r="G4425" s="31" t="str">
        <f t="shared" si="34"/>
        <v> </v>
      </c>
      <c r="H4425" s="31" t="str">
        <f t="shared" si="35"/>
        <v> </v>
      </c>
    </row>
    <row r="4426" spans="7:8">
      <c r="G4426" s="31" t="str">
        <f t="shared" si="34"/>
        <v> </v>
      </c>
      <c r="H4426" s="31" t="str">
        <f t="shared" si="35"/>
        <v> </v>
      </c>
    </row>
    <row r="4427" spans="7:8">
      <c r="G4427" s="31" t="str">
        <f t="shared" si="34"/>
        <v> </v>
      </c>
      <c r="H4427" s="31" t="str">
        <f t="shared" si="35"/>
        <v> </v>
      </c>
    </row>
    <row r="4428" spans="7:8">
      <c r="G4428" s="31" t="str">
        <f t="shared" si="34"/>
        <v> </v>
      </c>
      <c r="H4428" s="31" t="str">
        <f t="shared" si="35"/>
        <v> </v>
      </c>
    </row>
    <row r="4429" spans="7:8">
      <c r="G4429" s="31" t="str">
        <f t="shared" si="34"/>
        <v> </v>
      </c>
      <c r="H4429" s="31" t="str">
        <f t="shared" si="35"/>
        <v> </v>
      </c>
    </row>
    <row r="4430" spans="7:8">
      <c r="G4430" s="31" t="str">
        <f t="shared" si="34"/>
        <v> </v>
      </c>
      <c r="H4430" s="31" t="str">
        <f t="shared" si="35"/>
        <v> </v>
      </c>
    </row>
    <row r="4431" spans="7:8">
      <c r="G4431" s="31" t="str">
        <f t="shared" si="34"/>
        <v> </v>
      </c>
      <c r="H4431" s="31" t="str">
        <f t="shared" si="35"/>
        <v> </v>
      </c>
    </row>
    <row r="4432" spans="7:8">
      <c r="G4432" s="31" t="str">
        <f t="shared" si="34"/>
        <v> </v>
      </c>
      <c r="H4432" s="31" t="str">
        <f t="shared" si="35"/>
        <v> </v>
      </c>
    </row>
    <row r="4433" spans="7:8">
      <c r="G4433" s="31" t="str">
        <f t="shared" si="34"/>
        <v> </v>
      </c>
      <c r="H4433" s="31" t="str">
        <f t="shared" si="35"/>
        <v> </v>
      </c>
    </row>
    <row r="4434" spans="7:8">
      <c r="G4434" s="31" t="str">
        <f t="shared" si="34"/>
        <v> </v>
      </c>
      <c r="H4434" s="31" t="str">
        <f t="shared" si="35"/>
        <v> </v>
      </c>
    </row>
    <row r="4435" spans="7:8">
      <c r="G4435" s="31" t="str">
        <f t="shared" si="34"/>
        <v> </v>
      </c>
      <c r="H4435" s="31" t="str">
        <f t="shared" si="35"/>
        <v> </v>
      </c>
    </row>
    <row r="4436" spans="7:8">
      <c r="G4436" s="31" t="str">
        <f t="shared" si="34"/>
        <v> </v>
      </c>
      <c r="H4436" s="31" t="str">
        <f t="shared" si="35"/>
        <v> </v>
      </c>
    </row>
    <row r="4437" spans="7:8">
      <c r="G4437" s="31" t="str">
        <f t="shared" si="34"/>
        <v> </v>
      </c>
      <c r="H4437" s="31" t="str">
        <f t="shared" si="35"/>
        <v> </v>
      </c>
    </row>
    <row r="4438" spans="7:8">
      <c r="G4438" s="31" t="str">
        <f t="shared" si="34"/>
        <v> </v>
      </c>
      <c r="H4438" s="31" t="str">
        <f t="shared" si="35"/>
        <v> </v>
      </c>
    </row>
    <row r="4439" spans="7:8">
      <c r="G4439" s="31" t="str">
        <f t="shared" si="34"/>
        <v> </v>
      </c>
      <c r="H4439" s="31" t="str">
        <f t="shared" si="35"/>
        <v> </v>
      </c>
    </row>
    <row r="4440" spans="7:8">
      <c r="G4440" s="31" t="str">
        <f t="shared" si="34"/>
        <v> </v>
      </c>
      <c r="H4440" s="31" t="str">
        <f t="shared" si="35"/>
        <v> </v>
      </c>
    </row>
    <row r="4441" spans="7:8">
      <c r="G4441" s="31" t="str">
        <f t="shared" si="34"/>
        <v> </v>
      </c>
      <c r="H4441" s="31" t="str">
        <f t="shared" si="35"/>
        <v> </v>
      </c>
    </row>
    <row r="4442" spans="7:8">
      <c r="G4442" s="31" t="str">
        <f t="shared" si="34"/>
        <v> </v>
      </c>
      <c r="H4442" s="31" t="str">
        <f t="shared" si="35"/>
        <v> </v>
      </c>
    </row>
    <row r="4443" spans="7:8">
      <c r="G4443" s="31" t="str">
        <f t="shared" si="34"/>
        <v> </v>
      </c>
      <c r="H4443" s="31" t="str">
        <f t="shared" si="35"/>
        <v> </v>
      </c>
    </row>
    <row r="4444" spans="7:8">
      <c r="G4444" s="31" t="str">
        <f t="shared" si="34"/>
        <v> </v>
      </c>
      <c r="H4444" s="31" t="str">
        <f t="shared" si="35"/>
        <v> </v>
      </c>
    </row>
    <row r="4445" spans="7:8">
      <c r="G4445" s="31" t="str">
        <f t="shared" si="34"/>
        <v> </v>
      </c>
      <c r="H4445" s="31" t="str">
        <f t="shared" si="35"/>
        <v> </v>
      </c>
    </row>
    <row r="4446" spans="7:8">
      <c r="G4446" s="31" t="str">
        <f t="shared" si="34"/>
        <v> </v>
      </c>
      <c r="H4446" s="31" t="str">
        <f t="shared" si="35"/>
        <v> </v>
      </c>
    </row>
    <row r="4447" spans="7:8">
      <c r="G4447" s="31" t="str">
        <f t="shared" si="34"/>
        <v> </v>
      </c>
      <c r="H4447" s="31" t="str">
        <f t="shared" si="35"/>
        <v> </v>
      </c>
    </row>
    <row r="4448" spans="7:8">
      <c r="G4448" s="31" t="str">
        <f t="shared" si="34"/>
        <v> </v>
      </c>
      <c r="H4448" s="31" t="str">
        <f t="shared" si="35"/>
        <v> </v>
      </c>
    </row>
    <row r="4449" spans="7:8">
      <c r="G4449" s="31" t="str">
        <f t="shared" si="34"/>
        <v> </v>
      </c>
      <c r="H4449" s="31" t="str">
        <f t="shared" si="35"/>
        <v> </v>
      </c>
    </row>
    <row r="4450" spans="7:8">
      <c r="G4450" s="31" t="str">
        <f t="shared" si="34"/>
        <v> </v>
      </c>
      <c r="H4450" s="31" t="str">
        <f t="shared" si="35"/>
        <v> </v>
      </c>
    </row>
    <row r="4451" spans="7:8">
      <c r="G4451" s="31" t="str">
        <f t="shared" si="34"/>
        <v> </v>
      </c>
      <c r="H4451" s="31" t="str">
        <f t="shared" si="35"/>
        <v> </v>
      </c>
    </row>
    <row r="4452" spans="7:8">
      <c r="G4452" s="31" t="str">
        <f t="shared" si="34"/>
        <v> </v>
      </c>
      <c r="H4452" s="31" t="str">
        <f t="shared" si="35"/>
        <v> </v>
      </c>
    </row>
    <row r="4453" spans="7:8">
      <c r="G4453" s="31" t="str">
        <f t="shared" si="34"/>
        <v> </v>
      </c>
      <c r="H4453" s="31" t="str">
        <f t="shared" si="35"/>
        <v> </v>
      </c>
    </row>
    <row r="4454" spans="7:8">
      <c r="G4454" s="31" t="str">
        <f t="shared" si="34"/>
        <v> </v>
      </c>
      <c r="H4454" s="31" t="str">
        <f t="shared" si="35"/>
        <v> </v>
      </c>
    </row>
    <row r="4455" spans="7:8">
      <c r="G4455" s="31" t="str">
        <f t="shared" si="34"/>
        <v> </v>
      </c>
      <c r="H4455" s="31" t="str">
        <f t="shared" si="35"/>
        <v> </v>
      </c>
    </row>
    <row r="4456" spans="7:8">
      <c r="G4456" s="31" t="str">
        <f t="shared" si="34"/>
        <v> </v>
      </c>
      <c r="H4456" s="31" t="str">
        <f t="shared" si="35"/>
        <v> </v>
      </c>
    </row>
    <row r="4457" spans="7:8">
      <c r="G4457" s="31" t="str">
        <f t="shared" si="34"/>
        <v> </v>
      </c>
      <c r="H4457" s="31" t="str">
        <f t="shared" si="35"/>
        <v> </v>
      </c>
    </row>
    <row r="4458" spans="7:8">
      <c r="G4458" s="31" t="str">
        <f t="shared" si="34"/>
        <v> </v>
      </c>
      <c r="H4458" s="31" t="str">
        <f t="shared" si="35"/>
        <v> </v>
      </c>
    </row>
    <row r="4459" spans="7:8">
      <c r="G4459" s="31" t="str">
        <f t="shared" si="34"/>
        <v> </v>
      </c>
      <c r="H4459" s="31" t="str">
        <f t="shared" si="35"/>
        <v> </v>
      </c>
    </row>
    <row r="4460" spans="7:8">
      <c r="G4460" s="31" t="str">
        <f t="shared" si="34"/>
        <v> </v>
      </c>
      <c r="H4460" s="31" t="str">
        <f t="shared" si="35"/>
        <v> </v>
      </c>
    </row>
    <row r="4461" spans="7:8">
      <c r="G4461" s="31" t="str">
        <f t="shared" si="34"/>
        <v> </v>
      </c>
      <c r="H4461" s="31" t="str">
        <f t="shared" si="35"/>
        <v> </v>
      </c>
    </row>
    <row r="4462" spans="7:8">
      <c r="G4462" s="31" t="str">
        <f t="shared" si="34"/>
        <v> </v>
      </c>
      <c r="H4462" s="31" t="str">
        <f t="shared" si="35"/>
        <v> </v>
      </c>
    </row>
    <row r="4463" spans="7:8">
      <c r="G4463" s="31" t="str">
        <f t="shared" si="34"/>
        <v> </v>
      </c>
      <c r="H4463" s="31" t="str">
        <f t="shared" si="35"/>
        <v> </v>
      </c>
    </row>
    <row r="4464" spans="7:8">
      <c r="G4464" s="31" t="str">
        <f t="shared" si="34"/>
        <v> </v>
      </c>
      <c r="H4464" s="31" t="str">
        <f t="shared" si="35"/>
        <v> </v>
      </c>
    </row>
    <row r="4465" spans="7:8">
      <c r="G4465" s="31" t="str">
        <f t="shared" si="34"/>
        <v> </v>
      </c>
      <c r="H4465" s="31" t="str">
        <f t="shared" si="35"/>
        <v> </v>
      </c>
    </row>
    <row r="4466" spans="7:8">
      <c r="G4466" s="31" t="str">
        <f t="shared" si="34"/>
        <v> </v>
      </c>
      <c r="H4466" s="31" t="str">
        <f t="shared" si="35"/>
        <v> </v>
      </c>
    </row>
    <row r="4467" spans="7:8">
      <c r="G4467" s="31" t="str">
        <f t="shared" si="34"/>
        <v> </v>
      </c>
      <c r="H4467" s="31" t="str">
        <f t="shared" si="35"/>
        <v> </v>
      </c>
    </row>
    <row r="4468" spans="7:8">
      <c r="G4468" s="31" t="str">
        <f t="shared" si="34"/>
        <v> </v>
      </c>
      <c r="H4468" s="31" t="str">
        <f t="shared" si="35"/>
        <v> </v>
      </c>
    </row>
    <row r="4469" spans="7:8">
      <c r="G4469" s="31" t="str">
        <f t="shared" si="34"/>
        <v> </v>
      </c>
      <c r="H4469" s="31" t="str">
        <f t="shared" si="35"/>
        <v> </v>
      </c>
    </row>
    <row r="4470" spans="7:8">
      <c r="G4470" s="31" t="str">
        <f t="shared" si="34"/>
        <v> </v>
      </c>
      <c r="H4470" s="31" t="str">
        <f t="shared" si="35"/>
        <v> </v>
      </c>
    </row>
    <row r="4471" spans="7:8">
      <c r="G4471" s="31" t="str">
        <f t="shared" si="34"/>
        <v> </v>
      </c>
      <c r="H4471" s="31" t="str">
        <f t="shared" si="35"/>
        <v> </v>
      </c>
    </row>
    <row r="4472" spans="7:8">
      <c r="G4472" s="31" t="str">
        <f t="shared" si="34"/>
        <v> </v>
      </c>
      <c r="H4472" s="31" t="str">
        <f t="shared" si="35"/>
        <v> </v>
      </c>
    </row>
    <row r="4473" spans="7:8">
      <c r="G4473" s="31" t="str">
        <f t="shared" si="34"/>
        <v> </v>
      </c>
      <c r="H4473" s="31" t="str">
        <f t="shared" si="35"/>
        <v> </v>
      </c>
    </row>
    <row r="4474" spans="7:8">
      <c r="G4474" s="31" t="str">
        <f t="shared" si="34"/>
        <v> </v>
      </c>
      <c r="H4474" s="31" t="str">
        <f t="shared" si="35"/>
        <v> </v>
      </c>
    </row>
    <row r="4475" spans="7:8">
      <c r="G4475" s="31" t="str">
        <f t="shared" si="34"/>
        <v> </v>
      </c>
      <c r="H4475" s="31" t="str">
        <f t="shared" si="35"/>
        <v> </v>
      </c>
    </row>
    <row r="4476" spans="7:8">
      <c r="G4476" s="31" t="str">
        <f t="shared" si="34"/>
        <v> </v>
      </c>
      <c r="H4476" s="31" t="str">
        <f t="shared" si="35"/>
        <v> </v>
      </c>
    </row>
    <row r="4477" spans="7:8">
      <c r="G4477" s="31" t="str">
        <f t="shared" si="34"/>
        <v> </v>
      </c>
      <c r="H4477" s="31" t="str">
        <f t="shared" si="35"/>
        <v> </v>
      </c>
    </row>
    <row r="4478" spans="7:8">
      <c r="G4478" s="31" t="str">
        <f t="shared" si="34"/>
        <v> </v>
      </c>
      <c r="H4478" s="31" t="str">
        <f t="shared" si="35"/>
        <v> </v>
      </c>
    </row>
    <row r="4479" spans="7:8">
      <c r="G4479" s="31" t="str">
        <f t="shared" si="34"/>
        <v> </v>
      </c>
      <c r="H4479" s="31" t="str">
        <f t="shared" si="35"/>
        <v> </v>
      </c>
    </row>
    <row r="4480" spans="7:8">
      <c r="G4480" s="31" t="str">
        <f t="shared" si="34"/>
        <v> </v>
      </c>
      <c r="H4480" s="31" t="str">
        <f t="shared" si="35"/>
        <v> </v>
      </c>
    </row>
    <row r="4481" spans="7:8">
      <c r="G4481" s="31" t="str">
        <f t="shared" si="34"/>
        <v> </v>
      </c>
      <c r="H4481" s="31" t="str">
        <f t="shared" si="35"/>
        <v> </v>
      </c>
    </row>
    <row r="4482" spans="7:8">
      <c r="G4482" s="31" t="str">
        <f t="shared" si="34"/>
        <v> </v>
      </c>
      <c r="H4482" s="31" t="str">
        <f t="shared" si="35"/>
        <v> </v>
      </c>
    </row>
    <row r="4483" spans="7:8">
      <c r="G4483" s="31" t="str">
        <f t="shared" si="34"/>
        <v> </v>
      </c>
      <c r="H4483" s="31" t="str">
        <f t="shared" si="35"/>
        <v> </v>
      </c>
    </row>
    <row r="4484" spans="7:8">
      <c r="G4484" s="31" t="str">
        <f t="shared" si="34"/>
        <v> </v>
      </c>
      <c r="H4484" s="31" t="str">
        <f t="shared" si="35"/>
        <v> </v>
      </c>
    </row>
    <row r="4485" spans="7:8">
      <c r="G4485" s="31" t="str">
        <f t="shared" si="34"/>
        <v> </v>
      </c>
      <c r="H4485" s="31" t="str">
        <f t="shared" si="35"/>
        <v> </v>
      </c>
    </row>
    <row r="4486" spans="7:8">
      <c r="G4486" s="31" t="str">
        <f t="shared" si="34"/>
        <v> </v>
      </c>
      <c r="H4486" s="31" t="str">
        <f t="shared" si="35"/>
        <v> </v>
      </c>
    </row>
    <row r="4487" spans="7:8">
      <c r="G4487" s="31" t="str">
        <f t="shared" si="34"/>
        <v> </v>
      </c>
      <c r="H4487" s="31" t="str">
        <f t="shared" si="35"/>
        <v> </v>
      </c>
    </row>
    <row r="4488" spans="7:8">
      <c r="G4488" s="31" t="str">
        <f t="shared" si="34"/>
        <v> </v>
      </c>
      <c r="H4488" s="31" t="str">
        <f t="shared" si="35"/>
        <v> </v>
      </c>
    </row>
    <row r="4489" spans="7:8">
      <c r="G4489" s="31" t="str">
        <f t="shared" si="34"/>
        <v> </v>
      </c>
      <c r="H4489" s="31" t="str">
        <f t="shared" si="35"/>
        <v> </v>
      </c>
    </row>
    <row r="4490" spans="7:8">
      <c r="G4490" s="31" t="str">
        <f t="shared" si="34"/>
        <v> </v>
      </c>
      <c r="H4490" s="31" t="str">
        <f t="shared" si="35"/>
        <v> </v>
      </c>
    </row>
    <row r="4491" spans="7:8">
      <c r="G4491" s="31" t="str">
        <f t="shared" si="34"/>
        <v> </v>
      </c>
      <c r="H4491" s="31" t="str">
        <f t="shared" si="35"/>
        <v> </v>
      </c>
    </row>
    <row r="4492" spans="7:8">
      <c r="G4492" s="31" t="str">
        <f t="shared" si="34"/>
        <v> </v>
      </c>
      <c r="H4492" s="31" t="str">
        <f t="shared" si="35"/>
        <v> </v>
      </c>
    </row>
    <row r="4493" spans="7:8">
      <c r="G4493" s="31" t="str">
        <f t="shared" si="34"/>
        <v> </v>
      </c>
      <c r="H4493" s="31" t="str">
        <f t="shared" si="35"/>
        <v> </v>
      </c>
    </row>
    <row r="4494" spans="7:8">
      <c r="G4494" s="31" t="str">
        <f t="shared" si="34"/>
        <v> </v>
      </c>
      <c r="H4494" s="31" t="str">
        <f t="shared" si="35"/>
        <v> </v>
      </c>
    </row>
    <row r="4495" spans="7:8">
      <c r="G4495" s="31" t="str">
        <f t="shared" si="34"/>
        <v> </v>
      </c>
      <c r="H4495" s="31" t="str">
        <f t="shared" si="35"/>
        <v> </v>
      </c>
    </row>
    <row r="4496" spans="7:8">
      <c r="G4496" s="31" t="str">
        <f t="shared" si="34"/>
        <v> </v>
      </c>
      <c r="H4496" s="31" t="str">
        <f t="shared" si="35"/>
        <v> </v>
      </c>
    </row>
    <row r="4497" spans="7:8">
      <c r="G4497" s="31" t="str">
        <f t="shared" si="34"/>
        <v> </v>
      </c>
      <c r="H4497" s="31" t="str">
        <f t="shared" si="35"/>
        <v> </v>
      </c>
    </row>
    <row r="4498" spans="7:8">
      <c r="G4498" s="31" t="str">
        <f t="shared" si="34"/>
        <v> </v>
      </c>
      <c r="H4498" s="31" t="str">
        <f t="shared" si="35"/>
        <v> </v>
      </c>
    </row>
    <row r="4499" spans="7:8">
      <c r="G4499" s="31" t="str">
        <f t="shared" si="34"/>
        <v> </v>
      </c>
      <c r="H4499" s="31" t="str">
        <f t="shared" si="35"/>
        <v> </v>
      </c>
    </row>
    <row r="4500" spans="7:8">
      <c r="G4500" s="31" t="str">
        <f t="shared" si="34"/>
        <v> </v>
      </c>
      <c r="H4500" s="31" t="str">
        <f t="shared" si="35"/>
        <v> </v>
      </c>
    </row>
    <row r="4501" spans="7:8">
      <c r="G4501" s="31" t="str">
        <f t="shared" si="34"/>
        <v> </v>
      </c>
      <c r="H4501" s="31" t="str">
        <f t="shared" si="35"/>
        <v> </v>
      </c>
    </row>
    <row r="4502" spans="7:8">
      <c r="G4502" s="31" t="str">
        <f t="shared" si="34"/>
        <v> </v>
      </c>
      <c r="H4502" s="31" t="str">
        <f t="shared" si="35"/>
        <v> </v>
      </c>
    </row>
    <row r="4503" spans="7:8">
      <c r="G4503" s="31" t="str">
        <f t="shared" si="34"/>
        <v> </v>
      </c>
      <c r="H4503" s="31" t="str">
        <f t="shared" si="35"/>
        <v> </v>
      </c>
    </row>
    <row r="4504" spans="7:8">
      <c r="G4504" s="31" t="str">
        <f t="shared" si="34"/>
        <v> </v>
      </c>
      <c r="H4504" s="31" t="str">
        <f t="shared" si="35"/>
        <v> </v>
      </c>
    </row>
    <row r="4505" spans="7:8">
      <c r="G4505" s="31" t="str">
        <f t="shared" si="34"/>
        <v> </v>
      </c>
      <c r="H4505" s="31" t="str">
        <f t="shared" si="35"/>
        <v> </v>
      </c>
    </row>
    <row r="4506" spans="7:8">
      <c r="G4506" s="31" t="str">
        <f t="shared" si="34"/>
        <v> </v>
      </c>
      <c r="H4506" s="31" t="str">
        <f t="shared" si="35"/>
        <v> </v>
      </c>
    </row>
    <row r="4507" spans="7:8">
      <c r="G4507" s="31" t="str">
        <f t="shared" si="34"/>
        <v> </v>
      </c>
      <c r="H4507" s="31" t="str">
        <f t="shared" si="35"/>
        <v> </v>
      </c>
    </row>
    <row r="4508" spans="7:8">
      <c r="G4508" s="31" t="str">
        <f t="shared" si="34"/>
        <v> </v>
      </c>
      <c r="H4508" s="31" t="str">
        <f t="shared" si="35"/>
        <v> </v>
      </c>
    </row>
    <row r="4509" spans="7:8">
      <c r="G4509" s="31" t="str">
        <f t="shared" si="34"/>
        <v> </v>
      </c>
      <c r="H4509" s="31" t="str">
        <f t="shared" si="35"/>
        <v> </v>
      </c>
    </row>
    <row r="4510" spans="7:8">
      <c r="G4510" s="31" t="str">
        <f t="shared" si="34"/>
        <v> </v>
      </c>
      <c r="H4510" s="31" t="str">
        <f t="shared" si="35"/>
        <v> </v>
      </c>
    </row>
    <row r="4511" spans="7:8">
      <c r="G4511" s="31" t="str">
        <f t="shared" si="34"/>
        <v> </v>
      </c>
      <c r="H4511" s="31" t="str">
        <f t="shared" si="35"/>
        <v> </v>
      </c>
    </row>
    <row r="4512" spans="7:8">
      <c r="G4512" s="31" t="str">
        <f t="shared" si="34"/>
        <v> </v>
      </c>
      <c r="H4512" s="31" t="str">
        <f t="shared" si="35"/>
        <v> </v>
      </c>
    </row>
    <row r="4513" spans="7:8">
      <c r="G4513" s="31" t="str">
        <f t="shared" si="34"/>
        <v> </v>
      </c>
      <c r="H4513" s="31" t="str">
        <f t="shared" si="35"/>
        <v> </v>
      </c>
    </row>
    <row r="4514" spans="7:8">
      <c r="G4514" s="31" t="str">
        <f t="shared" si="34"/>
        <v> </v>
      </c>
      <c r="H4514" s="31" t="str">
        <f t="shared" si="35"/>
        <v> </v>
      </c>
    </row>
    <row r="4515" spans="7:8">
      <c r="G4515" s="31" t="str">
        <f t="shared" si="34"/>
        <v> </v>
      </c>
      <c r="H4515" s="31" t="str">
        <f t="shared" si="35"/>
        <v> </v>
      </c>
    </row>
    <row r="4516" spans="7:8">
      <c r="G4516" s="31" t="str">
        <f t="shared" si="34"/>
        <v> </v>
      </c>
      <c r="H4516" s="31" t="str">
        <f t="shared" si="35"/>
        <v> </v>
      </c>
    </row>
    <row r="4517" spans="7:8">
      <c r="G4517" s="31" t="str">
        <f t="shared" si="34"/>
        <v> </v>
      </c>
      <c r="H4517" s="31" t="str">
        <f t="shared" si="35"/>
        <v> </v>
      </c>
    </row>
    <row r="4518" spans="7:8">
      <c r="G4518" s="31" t="str">
        <f t="shared" si="34"/>
        <v> </v>
      </c>
      <c r="H4518" s="31" t="str">
        <f t="shared" si="35"/>
        <v> </v>
      </c>
    </row>
    <row r="4519" spans="7:8">
      <c r="G4519" s="31" t="str">
        <f t="shared" si="34"/>
        <v> </v>
      </c>
      <c r="H4519" s="31" t="str">
        <f t="shared" si="35"/>
        <v> </v>
      </c>
    </row>
    <row r="4520" spans="7:8">
      <c r="G4520" s="31" t="str">
        <f t="shared" si="34"/>
        <v> </v>
      </c>
      <c r="H4520" s="31" t="str">
        <f t="shared" si="35"/>
        <v> </v>
      </c>
    </row>
    <row r="4521" spans="7:8">
      <c r="G4521" s="31" t="str">
        <f t="shared" si="34"/>
        <v> </v>
      </c>
      <c r="H4521" s="31" t="str">
        <f t="shared" si="35"/>
        <v> </v>
      </c>
    </row>
    <row r="4522" spans="7:8">
      <c r="G4522" s="31" t="str">
        <f t="shared" si="34"/>
        <v> </v>
      </c>
      <c r="H4522" s="31" t="str">
        <f t="shared" si="35"/>
        <v> </v>
      </c>
    </row>
    <row r="4523" spans="7:8">
      <c r="G4523" s="31" t="str">
        <f t="shared" si="34"/>
        <v> </v>
      </c>
      <c r="H4523" s="31" t="str">
        <f t="shared" si="35"/>
        <v> </v>
      </c>
    </row>
    <row r="4524" spans="7:8">
      <c r="G4524" s="31" t="str">
        <f t="shared" si="34"/>
        <v> </v>
      </c>
      <c r="H4524" s="31" t="str">
        <f t="shared" si="35"/>
        <v> </v>
      </c>
    </row>
    <row r="4525" spans="7:8">
      <c r="G4525" s="31" t="str">
        <f t="shared" si="34"/>
        <v> </v>
      </c>
      <c r="H4525" s="31" t="str">
        <f t="shared" si="35"/>
        <v> </v>
      </c>
    </row>
    <row r="4526" spans="7:8">
      <c r="G4526" s="31" t="str">
        <f t="shared" si="34"/>
        <v> </v>
      </c>
      <c r="H4526" s="31" t="str">
        <f t="shared" si="35"/>
        <v> </v>
      </c>
    </row>
    <row r="4527" spans="7:8">
      <c r="G4527" s="31" t="str">
        <f t="shared" si="34"/>
        <v> </v>
      </c>
      <c r="H4527" s="31" t="str">
        <f t="shared" si="35"/>
        <v> </v>
      </c>
    </row>
    <row r="4528" spans="7:8">
      <c r="G4528" s="31" t="str">
        <f t="shared" si="34"/>
        <v> </v>
      </c>
      <c r="H4528" s="31" t="str">
        <f t="shared" si="35"/>
        <v> </v>
      </c>
    </row>
    <row r="4529" spans="7:8">
      <c r="G4529" s="31" t="str">
        <f t="shared" si="34"/>
        <v> </v>
      </c>
      <c r="H4529" s="31" t="str">
        <f t="shared" si="35"/>
        <v> </v>
      </c>
    </row>
    <row r="4530" spans="7:8">
      <c r="G4530" s="31" t="str">
        <f t="shared" si="34"/>
        <v> </v>
      </c>
      <c r="H4530" s="31" t="str">
        <f t="shared" si="35"/>
        <v> </v>
      </c>
    </row>
    <row r="4531" spans="7:8">
      <c r="G4531" s="31" t="str">
        <f t="shared" si="34"/>
        <v> </v>
      </c>
      <c r="H4531" s="31" t="str">
        <f t="shared" si="35"/>
        <v> </v>
      </c>
    </row>
    <row r="4532" spans="7:8">
      <c r="G4532" s="31" t="str">
        <f t="shared" si="34"/>
        <v> </v>
      </c>
      <c r="H4532" s="31" t="str">
        <f t="shared" si="35"/>
        <v> </v>
      </c>
    </row>
    <row r="4533" spans="7:8">
      <c r="G4533" s="31" t="str">
        <f t="shared" si="34"/>
        <v> </v>
      </c>
      <c r="H4533" s="31" t="str">
        <f t="shared" si="35"/>
        <v> </v>
      </c>
    </row>
    <row r="4534" spans="7:8">
      <c r="G4534" s="31" t="str">
        <f t="shared" si="34"/>
        <v> </v>
      </c>
      <c r="H4534" s="31" t="str">
        <f t="shared" si="35"/>
        <v> </v>
      </c>
    </row>
    <row r="4535" spans="7:8">
      <c r="G4535" s="31" t="str">
        <f t="shared" si="34"/>
        <v> </v>
      </c>
      <c r="H4535" s="31" t="str">
        <f t="shared" si="35"/>
        <v> </v>
      </c>
    </row>
    <row r="4536" spans="7:8">
      <c r="G4536" s="31" t="str">
        <f t="shared" si="34"/>
        <v> </v>
      </c>
      <c r="H4536" s="31" t="str">
        <f t="shared" si="35"/>
        <v> </v>
      </c>
    </row>
    <row r="4537" spans="7:8">
      <c r="G4537" s="31" t="str">
        <f t="shared" si="34"/>
        <v> </v>
      </c>
      <c r="H4537" s="31" t="str">
        <f t="shared" si="35"/>
        <v> </v>
      </c>
    </row>
    <row r="4538" spans="7:8">
      <c r="G4538" s="31" t="str">
        <f t="shared" si="34"/>
        <v> </v>
      </c>
      <c r="H4538" s="31" t="str">
        <f t="shared" si="35"/>
        <v> </v>
      </c>
    </row>
    <row r="4539" spans="7:8">
      <c r="G4539" s="31" t="str">
        <f t="shared" si="34"/>
        <v> </v>
      </c>
      <c r="H4539" s="31" t="str">
        <f t="shared" si="35"/>
        <v> </v>
      </c>
    </row>
    <row r="4540" spans="7:8">
      <c r="G4540" s="31" t="str">
        <f t="shared" si="34"/>
        <v> </v>
      </c>
      <c r="H4540" s="31" t="str">
        <f t="shared" si="35"/>
        <v> </v>
      </c>
    </row>
    <row r="4541" spans="7:8">
      <c r="G4541" s="31" t="str">
        <f t="shared" si="34"/>
        <v> </v>
      </c>
      <c r="H4541" s="31" t="str">
        <f t="shared" si="35"/>
        <v> </v>
      </c>
    </row>
    <row r="4542" spans="7:8">
      <c r="G4542" s="31" t="str">
        <f t="shared" si="34"/>
        <v> </v>
      </c>
      <c r="H4542" s="31" t="str">
        <f t="shared" si="35"/>
        <v> </v>
      </c>
    </row>
    <row r="4543" spans="7:8">
      <c r="G4543" s="31" t="str">
        <f t="shared" si="34"/>
        <v> </v>
      </c>
      <c r="H4543" s="31" t="str">
        <f t="shared" si="35"/>
        <v> </v>
      </c>
    </row>
    <row r="4544" spans="7:8">
      <c r="G4544" s="31" t="str">
        <f t="shared" si="34"/>
        <v> </v>
      </c>
      <c r="H4544" s="31" t="str">
        <f t="shared" si="35"/>
        <v> </v>
      </c>
    </row>
    <row r="4545" spans="7:8">
      <c r="G4545" s="31" t="str">
        <f t="shared" si="34"/>
        <v> </v>
      </c>
      <c r="H4545" s="31" t="str">
        <f t="shared" si="35"/>
        <v> </v>
      </c>
    </row>
    <row r="4546" spans="7:8">
      <c r="G4546" s="31" t="str">
        <f t="shared" si="34"/>
        <v> </v>
      </c>
      <c r="H4546" s="31" t="str">
        <f t="shared" si="35"/>
        <v> </v>
      </c>
    </row>
    <row r="4547" spans="7:8">
      <c r="G4547" s="31" t="str">
        <f t="shared" si="34"/>
        <v> </v>
      </c>
      <c r="H4547" s="31" t="str">
        <f t="shared" si="35"/>
        <v> </v>
      </c>
    </row>
    <row r="4548" spans="7:8">
      <c r="G4548" s="31" t="str">
        <f t="shared" si="34"/>
        <v> </v>
      </c>
      <c r="H4548" s="31" t="str">
        <f t="shared" si="35"/>
        <v> </v>
      </c>
    </row>
    <row r="4549" spans="7:8">
      <c r="G4549" s="31" t="str">
        <f t="shared" si="34"/>
        <v> </v>
      </c>
      <c r="H4549" s="31" t="str">
        <f t="shared" si="35"/>
        <v> </v>
      </c>
    </row>
    <row r="4550" spans="7:8">
      <c r="G4550" s="31" t="str">
        <f t="shared" si="34"/>
        <v> </v>
      </c>
      <c r="H4550" s="31" t="str">
        <f t="shared" si="35"/>
        <v> </v>
      </c>
    </row>
    <row r="4551" spans="7:8">
      <c r="G4551" s="31" t="str">
        <f t="shared" si="34"/>
        <v> </v>
      </c>
      <c r="H4551" s="31" t="str">
        <f t="shared" si="35"/>
        <v> </v>
      </c>
    </row>
    <row r="4552" spans="7:8">
      <c r="G4552" s="31" t="str">
        <f t="shared" si="34"/>
        <v> </v>
      </c>
      <c r="H4552" s="31" t="str">
        <f t="shared" si="35"/>
        <v> </v>
      </c>
    </row>
    <row r="4553" spans="7:8">
      <c r="G4553" s="31" t="str">
        <f t="shared" si="34"/>
        <v> </v>
      </c>
      <c r="H4553" s="31" t="str">
        <f t="shared" si="35"/>
        <v> </v>
      </c>
    </row>
    <row r="4554" spans="7:8">
      <c r="G4554" s="31" t="str">
        <f t="shared" si="34"/>
        <v> </v>
      </c>
      <c r="H4554" s="31" t="str">
        <f t="shared" si="35"/>
        <v> </v>
      </c>
    </row>
    <row r="4555" spans="7:8">
      <c r="G4555" s="31" t="str">
        <f t="shared" si="34"/>
        <v> </v>
      </c>
      <c r="H4555" s="31" t="str">
        <f t="shared" si="35"/>
        <v> </v>
      </c>
    </row>
    <row r="4556" spans="7:8">
      <c r="G4556" s="31" t="str">
        <f t="shared" si="34"/>
        <v> </v>
      </c>
      <c r="H4556" s="31" t="str">
        <f t="shared" si="35"/>
        <v> </v>
      </c>
    </row>
    <row r="4557" spans="7:8">
      <c r="G4557" s="31" t="str">
        <f t="shared" si="34"/>
        <v> </v>
      </c>
      <c r="H4557" s="31" t="str">
        <f t="shared" si="35"/>
        <v> </v>
      </c>
    </row>
    <row r="4558" spans="7:8">
      <c r="G4558" s="31" t="str">
        <f t="shared" si="34"/>
        <v> </v>
      </c>
      <c r="H4558" s="31" t="str">
        <f t="shared" si="35"/>
        <v> </v>
      </c>
    </row>
    <row r="4559" spans="7:8">
      <c r="G4559" s="31" t="str">
        <f t="shared" si="34"/>
        <v> </v>
      </c>
      <c r="H4559" s="31" t="str">
        <f t="shared" si="35"/>
        <v> </v>
      </c>
    </row>
    <row r="4560" spans="7:8">
      <c r="G4560" s="31" t="str">
        <f t="shared" si="34"/>
        <v> </v>
      </c>
      <c r="H4560" s="31" t="str">
        <f t="shared" si="35"/>
        <v> </v>
      </c>
    </row>
    <row r="4561" spans="7:8">
      <c r="G4561" s="31" t="str">
        <f t="shared" si="34"/>
        <v> </v>
      </c>
      <c r="H4561" s="31" t="str">
        <f t="shared" si="35"/>
        <v> </v>
      </c>
    </row>
    <row r="4562" spans="7:8">
      <c r="G4562" s="31" t="str">
        <f t="shared" si="34"/>
        <v> </v>
      </c>
      <c r="H4562" s="31" t="str">
        <f t="shared" si="35"/>
        <v> </v>
      </c>
    </row>
    <row r="4563" spans="7:8">
      <c r="G4563" s="31" t="str">
        <f t="shared" si="34"/>
        <v> </v>
      </c>
      <c r="H4563" s="31" t="str">
        <f t="shared" si="35"/>
        <v> </v>
      </c>
    </row>
    <row r="4564" spans="7:8">
      <c r="G4564" s="31" t="str">
        <f t="shared" si="34"/>
        <v> </v>
      </c>
      <c r="H4564" s="31" t="str">
        <f t="shared" si="35"/>
        <v> </v>
      </c>
    </row>
    <row r="4565" spans="7:8">
      <c r="G4565" s="31" t="str">
        <f t="shared" si="34"/>
        <v> </v>
      </c>
      <c r="H4565" s="31" t="str">
        <f t="shared" si="35"/>
        <v> </v>
      </c>
    </row>
    <row r="4566" spans="7:8">
      <c r="G4566" s="31" t="str">
        <f t="shared" si="34"/>
        <v> </v>
      </c>
      <c r="H4566" s="31" t="str">
        <f t="shared" si="35"/>
        <v> </v>
      </c>
    </row>
    <row r="4567" spans="7:8">
      <c r="G4567" s="31" t="str">
        <f t="shared" si="34"/>
        <v> </v>
      </c>
      <c r="H4567" s="31" t="str">
        <f t="shared" si="35"/>
        <v> </v>
      </c>
    </row>
    <row r="4568" spans="7:8">
      <c r="G4568" s="31" t="str">
        <f t="shared" si="34"/>
        <v> </v>
      </c>
      <c r="H4568" s="31" t="str">
        <f t="shared" si="35"/>
        <v> </v>
      </c>
    </row>
    <row r="4569" spans="7:8">
      <c r="G4569" s="31" t="str">
        <f t="shared" si="34"/>
        <v> </v>
      </c>
      <c r="H4569" s="31" t="str">
        <f t="shared" si="35"/>
        <v> </v>
      </c>
    </row>
    <row r="4570" spans="7:8">
      <c r="G4570" s="31" t="str">
        <f t="shared" si="34"/>
        <v> </v>
      </c>
      <c r="H4570" s="31" t="str">
        <f t="shared" si="35"/>
        <v> </v>
      </c>
    </row>
    <row r="4571" spans="7:8">
      <c r="G4571" s="31" t="str">
        <f t="shared" si="34"/>
        <v> </v>
      </c>
      <c r="H4571" s="31" t="str">
        <f t="shared" si="35"/>
        <v> </v>
      </c>
    </row>
    <row r="4572" spans="7:8">
      <c r="G4572" s="31" t="str">
        <f t="shared" si="34"/>
        <v> </v>
      </c>
      <c r="H4572" s="31" t="str">
        <f t="shared" si="35"/>
        <v> </v>
      </c>
    </row>
    <row r="4573" spans="7:8">
      <c r="G4573" s="31" t="str">
        <f t="shared" si="34"/>
        <v> </v>
      </c>
      <c r="H4573" s="31" t="str">
        <f t="shared" si="35"/>
        <v> </v>
      </c>
    </row>
    <row r="4574" spans="7:8">
      <c r="G4574" s="31" t="str">
        <f t="shared" si="34"/>
        <v> </v>
      </c>
      <c r="H4574" s="31" t="str">
        <f t="shared" si="35"/>
        <v> </v>
      </c>
    </row>
    <row r="4575" spans="7:8">
      <c r="G4575" s="31" t="str">
        <f t="shared" si="34"/>
        <v> </v>
      </c>
      <c r="H4575" s="31" t="str">
        <f t="shared" si="35"/>
        <v> </v>
      </c>
    </row>
    <row r="4576" spans="7:8">
      <c r="G4576" s="31" t="str">
        <f t="shared" si="34"/>
        <v> </v>
      </c>
      <c r="H4576" s="31" t="str">
        <f t="shared" si="35"/>
        <v> </v>
      </c>
    </row>
    <row r="4577" spans="7:8">
      <c r="G4577" s="31" t="str">
        <f t="shared" si="34"/>
        <v> </v>
      </c>
      <c r="H4577" s="31" t="str">
        <f t="shared" si="35"/>
        <v> </v>
      </c>
    </row>
    <row r="4578" spans="7:8">
      <c r="G4578" s="31" t="str">
        <f t="shared" si="34"/>
        <v> </v>
      </c>
      <c r="H4578" s="31" t="str">
        <f t="shared" si="35"/>
        <v> </v>
      </c>
    </row>
    <row r="4579" spans="7:8">
      <c r="G4579" s="31" t="str">
        <f t="shared" si="34"/>
        <v> </v>
      </c>
      <c r="H4579" s="31" t="str">
        <f t="shared" si="35"/>
        <v> </v>
      </c>
    </row>
    <row r="4580" spans="7:8">
      <c r="G4580" s="31" t="str">
        <f t="shared" si="34"/>
        <v> </v>
      </c>
      <c r="H4580" s="31" t="str">
        <f t="shared" si="35"/>
        <v> </v>
      </c>
    </row>
    <row r="4581" spans="7:8">
      <c r="G4581" s="31" t="str">
        <f t="shared" si="34"/>
        <v> </v>
      </c>
      <c r="H4581" s="31" t="str">
        <f t="shared" si="35"/>
        <v> </v>
      </c>
    </row>
    <row r="4582" spans="7:8">
      <c r="G4582" s="31" t="str">
        <f t="shared" si="34"/>
        <v> </v>
      </c>
      <c r="H4582" s="31" t="str">
        <f t="shared" si="35"/>
        <v> </v>
      </c>
    </row>
    <row r="4583" spans="7:8">
      <c r="G4583" s="31" t="str">
        <f t="shared" si="34"/>
        <v> </v>
      </c>
      <c r="H4583" s="31" t="str">
        <f t="shared" si="35"/>
        <v> </v>
      </c>
    </row>
    <row r="4584" spans="7:8">
      <c r="G4584" s="31" t="str">
        <f t="shared" si="34"/>
        <v> </v>
      </c>
      <c r="H4584" s="31" t="str">
        <f t="shared" si="35"/>
        <v> </v>
      </c>
    </row>
    <row r="4585" spans="7:8">
      <c r="G4585" s="31" t="str">
        <f t="shared" si="34"/>
        <v> </v>
      </c>
      <c r="H4585" s="31" t="str">
        <f t="shared" si="35"/>
        <v> </v>
      </c>
    </row>
    <row r="4586" spans="7:8">
      <c r="G4586" s="31" t="str">
        <f t="shared" si="34"/>
        <v> </v>
      </c>
      <c r="H4586" s="31" t="str">
        <f t="shared" si="35"/>
        <v> </v>
      </c>
    </row>
    <row r="4587" spans="7:8">
      <c r="G4587" s="31" t="str">
        <f t="shared" si="34"/>
        <v> </v>
      </c>
      <c r="H4587" s="31" t="str">
        <f t="shared" si="35"/>
        <v> </v>
      </c>
    </row>
    <row r="4588" spans="7:8">
      <c r="G4588" s="31" t="str">
        <f t="shared" si="34"/>
        <v> </v>
      </c>
      <c r="H4588" s="31" t="str">
        <f t="shared" si="35"/>
        <v> </v>
      </c>
    </row>
    <row r="4589" spans="7:8">
      <c r="G4589" s="31" t="str">
        <f t="shared" si="34"/>
        <v> </v>
      </c>
      <c r="H4589" s="31" t="str">
        <f t="shared" si="35"/>
        <v> </v>
      </c>
    </row>
    <row r="4590" spans="7:8">
      <c r="G4590" s="31" t="str">
        <f t="shared" si="34"/>
        <v> </v>
      </c>
      <c r="H4590" s="31" t="str">
        <f t="shared" si="35"/>
        <v> </v>
      </c>
    </row>
    <row r="4591" spans="7:8">
      <c r="G4591" s="31" t="str">
        <f t="shared" si="34"/>
        <v> </v>
      </c>
      <c r="H4591" s="31" t="str">
        <f t="shared" si="35"/>
        <v> </v>
      </c>
    </row>
    <row r="4592" spans="7:8">
      <c r="G4592" s="31" t="str">
        <f t="shared" ref="G4592:G4846" si="36">IFERROR(IF($D4592&gt;0,IF($D4592=$G$1,$F4592," ")," ")," ")</f>
        <v> </v>
      </c>
      <c r="H4592" s="31" t="str">
        <f t="shared" ref="H4592:H4846" si="37">IFERROR(IF($D4592&gt;0,IF($D4592=$H$1,$F4592," ")," ")," ")</f>
        <v> </v>
      </c>
    </row>
    <row r="4593" spans="7:8">
      <c r="G4593" s="31" t="str">
        <f t="shared" si="36"/>
        <v> </v>
      </c>
      <c r="H4593" s="31" t="str">
        <f t="shared" si="37"/>
        <v> </v>
      </c>
    </row>
    <row r="4594" spans="7:8">
      <c r="G4594" s="31" t="str">
        <f t="shared" si="36"/>
        <v> </v>
      </c>
      <c r="H4594" s="31" t="str">
        <f t="shared" si="37"/>
        <v> </v>
      </c>
    </row>
    <row r="4595" spans="7:8">
      <c r="G4595" s="31" t="str">
        <f t="shared" si="36"/>
        <v> </v>
      </c>
      <c r="H4595" s="31" t="str">
        <f t="shared" si="37"/>
        <v> </v>
      </c>
    </row>
    <row r="4596" spans="7:8">
      <c r="G4596" s="31" t="str">
        <f t="shared" si="36"/>
        <v> </v>
      </c>
      <c r="H4596" s="31" t="str">
        <f t="shared" si="37"/>
        <v> </v>
      </c>
    </row>
    <row r="4597" spans="7:8">
      <c r="G4597" s="31" t="str">
        <f t="shared" si="36"/>
        <v> </v>
      </c>
      <c r="H4597" s="31" t="str">
        <f t="shared" si="37"/>
        <v> </v>
      </c>
    </row>
    <row r="4598" spans="7:8">
      <c r="G4598" s="31" t="str">
        <f t="shared" si="36"/>
        <v> </v>
      </c>
      <c r="H4598" s="31" t="str">
        <f t="shared" si="37"/>
        <v> </v>
      </c>
    </row>
    <row r="4599" spans="7:8">
      <c r="G4599" s="31" t="str">
        <f t="shared" si="36"/>
        <v> </v>
      </c>
      <c r="H4599" s="31" t="str">
        <f t="shared" si="37"/>
        <v> </v>
      </c>
    </row>
    <row r="4600" spans="7:8">
      <c r="G4600" s="31" t="str">
        <f t="shared" si="36"/>
        <v> </v>
      </c>
      <c r="H4600" s="31" t="str">
        <f t="shared" si="37"/>
        <v> </v>
      </c>
    </row>
    <row r="4601" spans="7:8">
      <c r="G4601" s="31" t="str">
        <f t="shared" si="36"/>
        <v> </v>
      </c>
      <c r="H4601" s="31" t="str">
        <f t="shared" si="37"/>
        <v> </v>
      </c>
    </row>
    <row r="4602" spans="7:8">
      <c r="G4602" s="31" t="str">
        <f t="shared" si="36"/>
        <v> </v>
      </c>
      <c r="H4602" s="31" t="str">
        <f t="shared" si="37"/>
        <v> </v>
      </c>
    </row>
    <row r="4603" spans="7:8">
      <c r="G4603" s="31" t="str">
        <f t="shared" si="36"/>
        <v> </v>
      </c>
      <c r="H4603" s="31" t="str">
        <f t="shared" si="37"/>
        <v> </v>
      </c>
    </row>
    <row r="4604" spans="7:8">
      <c r="G4604" s="31" t="str">
        <f t="shared" si="36"/>
        <v> </v>
      </c>
      <c r="H4604" s="31" t="str">
        <f t="shared" si="37"/>
        <v> </v>
      </c>
    </row>
    <row r="4605" spans="7:8">
      <c r="G4605" s="31" t="str">
        <f t="shared" si="36"/>
        <v> </v>
      </c>
      <c r="H4605" s="31" t="str">
        <f t="shared" si="37"/>
        <v> </v>
      </c>
    </row>
    <row r="4606" spans="7:8">
      <c r="G4606" s="31" t="str">
        <f t="shared" si="36"/>
        <v> </v>
      </c>
      <c r="H4606" s="31" t="str">
        <f t="shared" si="37"/>
        <v> </v>
      </c>
    </row>
    <row r="4607" spans="7:8">
      <c r="G4607" s="31" t="str">
        <f t="shared" si="36"/>
        <v> </v>
      </c>
      <c r="H4607" s="31" t="str">
        <f t="shared" si="37"/>
        <v> </v>
      </c>
    </row>
    <row r="4608" spans="7:8">
      <c r="G4608" s="31" t="str">
        <f t="shared" si="36"/>
        <v> </v>
      </c>
      <c r="H4608" s="31" t="str">
        <f t="shared" si="37"/>
        <v> </v>
      </c>
    </row>
    <row r="4609" spans="7:8">
      <c r="G4609" s="31" t="str">
        <f t="shared" si="36"/>
        <v> </v>
      </c>
      <c r="H4609" s="31" t="str">
        <f t="shared" si="37"/>
        <v> </v>
      </c>
    </row>
    <row r="4610" spans="7:8">
      <c r="G4610" s="31" t="str">
        <f t="shared" si="36"/>
        <v> </v>
      </c>
      <c r="H4610" s="31" t="str">
        <f t="shared" si="37"/>
        <v> </v>
      </c>
    </row>
    <row r="4611" spans="7:8">
      <c r="G4611" s="31" t="str">
        <f t="shared" si="36"/>
        <v> </v>
      </c>
      <c r="H4611" s="31" t="str">
        <f t="shared" si="37"/>
        <v> </v>
      </c>
    </row>
    <row r="4612" spans="7:8">
      <c r="G4612" s="31" t="str">
        <f t="shared" si="36"/>
        <v> </v>
      </c>
      <c r="H4612" s="31" t="str">
        <f t="shared" si="37"/>
        <v> </v>
      </c>
    </row>
    <row r="4613" spans="7:8">
      <c r="G4613" s="31" t="str">
        <f t="shared" si="36"/>
        <v> </v>
      </c>
      <c r="H4613" s="31" t="str">
        <f t="shared" si="37"/>
        <v> </v>
      </c>
    </row>
    <row r="4614" spans="7:8">
      <c r="G4614" s="31" t="str">
        <f t="shared" si="36"/>
        <v> </v>
      </c>
      <c r="H4614" s="31" t="str">
        <f t="shared" si="37"/>
        <v> </v>
      </c>
    </row>
    <row r="4615" spans="7:8">
      <c r="G4615" s="31" t="str">
        <f t="shared" si="36"/>
        <v> </v>
      </c>
      <c r="H4615" s="31" t="str">
        <f t="shared" si="37"/>
        <v> </v>
      </c>
    </row>
    <row r="4616" spans="7:8">
      <c r="G4616" s="31" t="str">
        <f t="shared" si="36"/>
        <v> </v>
      </c>
      <c r="H4616" s="31" t="str">
        <f t="shared" si="37"/>
        <v> </v>
      </c>
    </row>
    <row r="4617" spans="7:8">
      <c r="G4617" s="31" t="str">
        <f t="shared" si="36"/>
        <v> </v>
      </c>
      <c r="H4617" s="31" t="str">
        <f t="shared" si="37"/>
        <v> </v>
      </c>
    </row>
    <row r="4618" spans="7:8">
      <c r="G4618" s="31" t="str">
        <f t="shared" si="36"/>
        <v> </v>
      </c>
      <c r="H4618" s="31" t="str">
        <f t="shared" si="37"/>
        <v> </v>
      </c>
    </row>
    <row r="4619" spans="7:8">
      <c r="G4619" s="31" t="str">
        <f t="shared" si="36"/>
        <v> </v>
      </c>
      <c r="H4619" s="31" t="str">
        <f t="shared" si="37"/>
        <v> </v>
      </c>
    </row>
    <row r="4620" spans="7:8">
      <c r="G4620" s="31" t="str">
        <f t="shared" si="36"/>
        <v> </v>
      </c>
      <c r="H4620" s="31" t="str">
        <f t="shared" si="37"/>
        <v> </v>
      </c>
    </row>
    <row r="4621" spans="7:8">
      <c r="G4621" s="31" t="str">
        <f t="shared" si="36"/>
        <v> </v>
      </c>
      <c r="H4621" s="31" t="str">
        <f t="shared" si="37"/>
        <v> </v>
      </c>
    </row>
    <row r="4622" spans="7:8">
      <c r="G4622" s="31" t="str">
        <f t="shared" si="36"/>
        <v> </v>
      </c>
      <c r="H4622" s="31" t="str">
        <f t="shared" si="37"/>
        <v> </v>
      </c>
    </row>
    <row r="4623" spans="7:8">
      <c r="G4623" s="31" t="str">
        <f t="shared" si="36"/>
        <v> </v>
      </c>
      <c r="H4623" s="31" t="str">
        <f t="shared" si="37"/>
        <v> </v>
      </c>
    </row>
    <row r="4624" spans="7:8">
      <c r="G4624" s="31" t="str">
        <f t="shared" si="36"/>
        <v> </v>
      </c>
      <c r="H4624" s="31" t="str">
        <f t="shared" si="37"/>
        <v> </v>
      </c>
    </row>
    <row r="4625" spans="7:8">
      <c r="G4625" s="31" t="str">
        <f t="shared" si="36"/>
        <v> </v>
      </c>
      <c r="H4625" s="31" t="str">
        <f t="shared" si="37"/>
        <v> </v>
      </c>
    </row>
    <row r="4626" spans="7:8">
      <c r="G4626" s="31" t="str">
        <f t="shared" si="36"/>
        <v> </v>
      </c>
      <c r="H4626" s="31" t="str">
        <f t="shared" si="37"/>
        <v> </v>
      </c>
    </row>
    <row r="4627" spans="7:8">
      <c r="G4627" s="31" t="str">
        <f t="shared" si="36"/>
        <v> </v>
      </c>
      <c r="H4627" s="31" t="str">
        <f t="shared" si="37"/>
        <v> </v>
      </c>
    </row>
    <row r="4628" spans="7:8">
      <c r="G4628" s="31" t="str">
        <f t="shared" si="36"/>
        <v> </v>
      </c>
      <c r="H4628" s="31" t="str">
        <f t="shared" si="37"/>
        <v> </v>
      </c>
    </row>
    <row r="4629" spans="7:8">
      <c r="G4629" s="31" t="str">
        <f t="shared" si="36"/>
        <v> </v>
      </c>
      <c r="H4629" s="31" t="str">
        <f t="shared" si="37"/>
        <v> </v>
      </c>
    </row>
    <row r="4630" spans="7:8">
      <c r="G4630" s="31" t="str">
        <f t="shared" si="36"/>
        <v> </v>
      </c>
      <c r="H4630" s="31" t="str">
        <f t="shared" si="37"/>
        <v> </v>
      </c>
    </row>
    <row r="4631" spans="7:8">
      <c r="G4631" s="31" t="str">
        <f t="shared" si="36"/>
        <v> </v>
      </c>
      <c r="H4631" s="31" t="str">
        <f t="shared" si="37"/>
        <v> </v>
      </c>
    </row>
    <row r="4632" spans="7:8">
      <c r="G4632" s="31" t="str">
        <f t="shared" si="36"/>
        <v> </v>
      </c>
      <c r="H4632" s="31" t="str">
        <f t="shared" si="37"/>
        <v> </v>
      </c>
    </row>
    <row r="4633" spans="7:8">
      <c r="G4633" s="31" t="str">
        <f t="shared" si="36"/>
        <v> </v>
      </c>
      <c r="H4633" s="31" t="str">
        <f t="shared" si="37"/>
        <v> </v>
      </c>
    </row>
    <row r="4634" spans="7:8">
      <c r="G4634" s="31" t="str">
        <f t="shared" si="36"/>
        <v> </v>
      </c>
      <c r="H4634" s="31" t="str">
        <f t="shared" si="37"/>
        <v> </v>
      </c>
    </row>
    <row r="4635" spans="7:8">
      <c r="G4635" s="31" t="str">
        <f t="shared" si="36"/>
        <v> </v>
      </c>
      <c r="H4635" s="31" t="str">
        <f t="shared" si="37"/>
        <v> </v>
      </c>
    </row>
    <row r="4636" spans="7:8">
      <c r="G4636" s="31" t="str">
        <f t="shared" si="36"/>
        <v> </v>
      </c>
      <c r="H4636" s="31" t="str">
        <f t="shared" si="37"/>
        <v> </v>
      </c>
    </row>
    <row r="4637" spans="7:8">
      <c r="G4637" s="31" t="str">
        <f t="shared" si="36"/>
        <v> </v>
      </c>
      <c r="H4637" s="31" t="str">
        <f t="shared" si="37"/>
        <v> </v>
      </c>
    </row>
    <row r="4638" spans="7:8">
      <c r="G4638" s="31" t="str">
        <f t="shared" si="36"/>
        <v> </v>
      </c>
      <c r="H4638" s="31" t="str">
        <f t="shared" si="37"/>
        <v> </v>
      </c>
    </row>
    <row r="4639" spans="7:8">
      <c r="G4639" s="31" t="str">
        <f t="shared" si="36"/>
        <v> </v>
      </c>
      <c r="H4639" s="31" t="str">
        <f t="shared" si="37"/>
        <v> </v>
      </c>
    </row>
    <row r="4640" spans="7:8">
      <c r="G4640" s="31" t="str">
        <f t="shared" si="36"/>
        <v> </v>
      </c>
      <c r="H4640" s="31" t="str">
        <f t="shared" si="37"/>
        <v> </v>
      </c>
    </row>
    <row r="4641" spans="7:8">
      <c r="G4641" s="31" t="str">
        <f t="shared" si="36"/>
        <v> </v>
      </c>
      <c r="H4641" s="31" t="str">
        <f t="shared" si="37"/>
        <v> </v>
      </c>
    </row>
    <row r="4642" spans="7:8">
      <c r="G4642" s="31" t="str">
        <f t="shared" si="36"/>
        <v> </v>
      </c>
      <c r="H4642" s="31" t="str">
        <f t="shared" si="37"/>
        <v> </v>
      </c>
    </row>
    <row r="4643" spans="7:8">
      <c r="G4643" s="31" t="str">
        <f t="shared" si="36"/>
        <v> </v>
      </c>
      <c r="H4643" s="31" t="str">
        <f t="shared" si="37"/>
        <v> </v>
      </c>
    </row>
    <row r="4644" spans="7:8">
      <c r="G4644" s="31" t="str">
        <f t="shared" si="36"/>
        <v> </v>
      </c>
      <c r="H4644" s="31" t="str">
        <f t="shared" si="37"/>
        <v> </v>
      </c>
    </row>
    <row r="4645" spans="7:8">
      <c r="G4645" s="31" t="str">
        <f t="shared" si="36"/>
        <v> </v>
      </c>
      <c r="H4645" s="31" t="str">
        <f t="shared" si="37"/>
        <v> </v>
      </c>
    </row>
    <row r="4646" spans="7:8">
      <c r="G4646" s="31" t="str">
        <f t="shared" si="36"/>
        <v> </v>
      </c>
      <c r="H4646" s="31" t="str">
        <f t="shared" si="37"/>
        <v> </v>
      </c>
    </row>
    <row r="4647" spans="7:8">
      <c r="G4647" s="31" t="str">
        <f t="shared" si="36"/>
        <v> </v>
      </c>
      <c r="H4647" s="31" t="str">
        <f t="shared" si="37"/>
        <v> </v>
      </c>
    </row>
    <row r="4648" spans="7:8">
      <c r="G4648" s="31" t="str">
        <f t="shared" si="36"/>
        <v> </v>
      </c>
      <c r="H4648" s="31" t="str">
        <f t="shared" si="37"/>
        <v> </v>
      </c>
    </row>
    <row r="4649" spans="7:8">
      <c r="G4649" s="31" t="str">
        <f t="shared" si="36"/>
        <v> </v>
      </c>
      <c r="H4649" s="31" t="str">
        <f t="shared" si="37"/>
        <v> </v>
      </c>
    </row>
    <row r="4650" spans="7:8">
      <c r="G4650" s="31" t="str">
        <f t="shared" si="36"/>
        <v> </v>
      </c>
      <c r="H4650" s="31" t="str">
        <f t="shared" si="37"/>
        <v> </v>
      </c>
    </row>
    <row r="4651" spans="7:8">
      <c r="G4651" s="31" t="str">
        <f t="shared" si="36"/>
        <v> </v>
      </c>
      <c r="H4651" s="31" t="str">
        <f t="shared" si="37"/>
        <v> </v>
      </c>
    </row>
    <row r="4652" spans="7:8">
      <c r="G4652" s="31" t="str">
        <f t="shared" si="36"/>
        <v> </v>
      </c>
      <c r="H4652" s="31" t="str">
        <f t="shared" si="37"/>
        <v> </v>
      </c>
    </row>
    <row r="4653" spans="7:8">
      <c r="G4653" s="31" t="str">
        <f t="shared" si="36"/>
        <v> </v>
      </c>
      <c r="H4653" s="31" t="str">
        <f t="shared" si="37"/>
        <v> </v>
      </c>
    </row>
    <row r="4654" spans="7:8">
      <c r="G4654" s="31" t="str">
        <f t="shared" si="36"/>
        <v> </v>
      </c>
      <c r="H4654" s="31" t="str">
        <f t="shared" si="37"/>
        <v> </v>
      </c>
    </row>
    <row r="4655" spans="7:8">
      <c r="G4655" s="31" t="str">
        <f t="shared" si="36"/>
        <v> </v>
      </c>
      <c r="H4655" s="31" t="str">
        <f t="shared" si="37"/>
        <v> </v>
      </c>
    </row>
    <row r="4656" spans="7:8">
      <c r="G4656" s="31" t="str">
        <f t="shared" si="36"/>
        <v> </v>
      </c>
      <c r="H4656" s="31" t="str">
        <f t="shared" si="37"/>
        <v> </v>
      </c>
    </row>
    <row r="4657" spans="7:8">
      <c r="G4657" s="31" t="str">
        <f t="shared" si="36"/>
        <v> </v>
      </c>
      <c r="H4657" s="31" t="str">
        <f t="shared" si="37"/>
        <v> </v>
      </c>
    </row>
    <row r="4658" spans="7:8">
      <c r="G4658" s="31" t="str">
        <f t="shared" si="36"/>
        <v> </v>
      </c>
      <c r="H4658" s="31" t="str">
        <f t="shared" si="37"/>
        <v> </v>
      </c>
    </row>
    <row r="4659" spans="7:8">
      <c r="G4659" s="31" t="str">
        <f t="shared" si="36"/>
        <v> </v>
      </c>
      <c r="H4659" s="31" t="str">
        <f t="shared" si="37"/>
        <v> </v>
      </c>
    </row>
    <row r="4660" spans="7:8">
      <c r="G4660" s="31" t="str">
        <f t="shared" si="36"/>
        <v> </v>
      </c>
      <c r="H4660" s="31" t="str">
        <f t="shared" si="37"/>
        <v> </v>
      </c>
    </row>
    <row r="4661" spans="7:8">
      <c r="G4661" s="31" t="str">
        <f t="shared" si="36"/>
        <v> </v>
      </c>
      <c r="H4661" s="31" t="str">
        <f t="shared" si="37"/>
        <v> </v>
      </c>
    </row>
    <row r="4662" spans="7:8">
      <c r="G4662" s="31" t="str">
        <f t="shared" si="36"/>
        <v> </v>
      </c>
      <c r="H4662" s="31" t="str">
        <f t="shared" si="37"/>
        <v> </v>
      </c>
    </row>
    <row r="4663" spans="7:8">
      <c r="G4663" s="31" t="str">
        <f t="shared" si="36"/>
        <v> </v>
      </c>
      <c r="H4663" s="31" t="str">
        <f t="shared" si="37"/>
        <v> </v>
      </c>
    </row>
    <row r="4664" spans="7:8">
      <c r="G4664" s="31" t="str">
        <f t="shared" si="36"/>
        <v> </v>
      </c>
      <c r="H4664" s="31" t="str">
        <f t="shared" si="37"/>
        <v> </v>
      </c>
    </row>
    <row r="4665" spans="7:8">
      <c r="G4665" s="31" t="str">
        <f t="shared" si="36"/>
        <v> </v>
      </c>
      <c r="H4665" s="31" t="str">
        <f t="shared" si="37"/>
        <v> </v>
      </c>
    </row>
    <row r="4666" spans="7:8">
      <c r="G4666" s="31" t="str">
        <f t="shared" si="36"/>
        <v> </v>
      </c>
      <c r="H4666" s="31" t="str">
        <f t="shared" si="37"/>
        <v> </v>
      </c>
    </row>
    <row r="4667" spans="7:8">
      <c r="G4667" s="31" t="str">
        <f t="shared" si="36"/>
        <v> </v>
      </c>
      <c r="H4667" s="31" t="str">
        <f t="shared" si="37"/>
        <v> </v>
      </c>
    </row>
    <row r="4668" spans="7:8">
      <c r="G4668" s="31" t="str">
        <f t="shared" si="36"/>
        <v> </v>
      </c>
      <c r="H4668" s="31" t="str">
        <f t="shared" si="37"/>
        <v> </v>
      </c>
    </row>
    <row r="4669" spans="7:8">
      <c r="G4669" s="31" t="str">
        <f t="shared" si="36"/>
        <v> </v>
      </c>
      <c r="H4669" s="31" t="str">
        <f t="shared" si="37"/>
        <v> </v>
      </c>
    </row>
    <row r="4670" spans="7:8">
      <c r="G4670" s="31" t="str">
        <f t="shared" si="36"/>
        <v> </v>
      </c>
      <c r="H4670" s="31" t="str">
        <f t="shared" si="37"/>
        <v> </v>
      </c>
    </row>
    <row r="4671" spans="7:8">
      <c r="G4671" s="31" t="str">
        <f t="shared" si="36"/>
        <v> </v>
      </c>
      <c r="H4671" s="31" t="str">
        <f t="shared" si="37"/>
        <v> </v>
      </c>
    </row>
    <row r="4672" spans="7:8">
      <c r="G4672" s="31" t="str">
        <f t="shared" si="36"/>
        <v> </v>
      </c>
      <c r="H4672" s="31" t="str">
        <f t="shared" si="37"/>
        <v> </v>
      </c>
    </row>
    <row r="4673" spans="7:8">
      <c r="G4673" s="31" t="str">
        <f t="shared" si="36"/>
        <v> </v>
      </c>
      <c r="H4673" s="31" t="str">
        <f t="shared" si="37"/>
        <v> </v>
      </c>
    </row>
    <row r="4674" spans="7:8">
      <c r="G4674" s="31" t="str">
        <f t="shared" si="36"/>
        <v> </v>
      </c>
      <c r="H4674" s="31" t="str">
        <f t="shared" si="37"/>
        <v> </v>
      </c>
    </row>
    <row r="4675" spans="7:8">
      <c r="G4675" s="31" t="str">
        <f t="shared" si="36"/>
        <v> </v>
      </c>
      <c r="H4675" s="31" t="str">
        <f t="shared" si="37"/>
        <v> </v>
      </c>
    </row>
    <row r="4676" spans="7:8">
      <c r="G4676" s="31" t="str">
        <f t="shared" si="36"/>
        <v> </v>
      </c>
      <c r="H4676" s="31" t="str">
        <f t="shared" si="37"/>
        <v> </v>
      </c>
    </row>
    <row r="4677" spans="7:8">
      <c r="G4677" s="31" t="str">
        <f t="shared" si="36"/>
        <v> </v>
      </c>
      <c r="H4677" s="31" t="str">
        <f t="shared" si="37"/>
        <v> </v>
      </c>
    </row>
    <row r="4678" spans="7:8">
      <c r="G4678" s="31" t="str">
        <f t="shared" si="36"/>
        <v> </v>
      </c>
      <c r="H4678" s="31" t="str">
        <f t="shared" si="37"/>
        <v> </v>
      </c>
    </row>
    <row r="4679" spans="7:8">
      <c r="G4679" s="31" t="str">
        <f t="shared" si="36"/>
        <v> </v>
      </c>
      <c r="H4679" s="31" t="str">
        <f t="shared" si="37"/>
        <v> </v>
      </c>
    </row>
    <row r="4680" spans="7:8">
      <c r="G4680" s="31" t="str">
        <f t="shared" si="36"/>
        <v> </v>
      </c>
      <c r="H4680" s="31" t="str">
        <f t="shared" si="37"/>
        <v> </v>
      </c>
    </row>
    <row r="4681" spans="7:8">
      <c r="G4681" s="31" t="str">
        <f t="shared" si="36"/>
        <v> </v>
      </c>
      <c r="H4681" s="31" t="str">
        <f t="shared" si="37"/>
        <v> </v>
      </c>
    </row>
    <row r="4682" spans="7:8">
      <c r="G4682" s="31" t="str">
        <f t="shared" si="36"/>
        <v> </v>
      </c>
      <c r="H4682" s="31" t="str">
        <f t="shared" si="37"/>
        <v> </v>
      </c>
    </row>
    <row r="4683" spans="7:8">
      <c r="G4683" s="31" t="str">
        <f t="shared" si="36"/>
        <v> </v>
      </c>
      <c r="H4683" s="31" t="str">
        <f t="shared" si="37"/>
        <v> </v>
      </c>
    </row>
    <row r="4684" spans="7:8">
      <c r="G4684" s="31" t="str">
        <f t="shared" si="36"/>
        <v> </v>
      </c>
      <c r="H4684" s="31" t="str">
        <f t="shared" si="37"/>
        <v> </v>
      </c>
    </row>
    <row r="4685" spans="7:8">
      <c r="G4685" s="31" t="str">
        <f t="shared" si="36"/>
        <v> </v>
      </c>
      <c r="H4685" s="31" t="str">
        <f t="shared" si="37"/>
        <v> </v>
      </c>
    </row>
    <row r="4686" spans="7:8">
      <c r="G4686" s="31" t="str">
        <f t="shared" si="36"/>
        <v> </v>
      </c>
      <c r="H4686" s="31" t="str">
        <f t="shared" si="37"/>
        <v> </v>
      </c>
    </row>
    <row r="4687" spans="7:8">
      <c r="G4687" s="31" t="str">
        <f t="shared" si="36"/>
        <v> </v>
      </c>
      <c r="H4687" s="31" t="str">
        <f t="shared" si="37"/>
        <v> </v>
      </c>
    </row>
    <row r="4688" spans="7:8">
      <c r="G4688" s="31" t="str">
        <f t="shared" si="36"/>
        <v> </v>
      </c>
      <c r="H4688" s="31" t="str">
        <f t="shared" si="37"/>
        <v> </v>
      </c>
    </row>
    <row r="4689" spans="7:8">
      <c r="G4689" s="31" t="str">
        <f t="shared" si="36"/>
        <v> </v>
      </c>
      <c r="H4689" s="31" t="str">
        <f t="shared" si="37"/>
        <v> </v>
      </c>
    </row>
    <row r="4690" spans="7:8">
      <c r="G4690" s="31" t="str">
        <f t="shared" si="36"/>
        <v> </v>
      </c>
      <c r="H4690" s="31" t="str">
        <f t="shared" si="37"/>
        <v> </v>
      </c>
    </row>
    <row r="4691" spans="7:8">
      <c r="G4691" s="31" t="str">
        <f t="shared" si="36"/>
        <v> </v>
      </c>
      <c r="H4691" s="31" t="str">
        <f t="shared" si="37"/>
        <v> </v>
      </c>
    </row>
    <row r="4692" spans="7:8">
      <c r="G4692" s="31" t="str">
        <f t="shared" si="36"/>
        <v> </v>
      </c>
      <c r="H4692" s="31" t="str">
        <f t="shared" si="37"/>
        <v> </v>
      </c>
    </row>
    <row r="4693" spans="7:8">
      <c r="G4693" s="31" t="str">
        <f t="shared" si="36"/>
        <v> </v>
      </c>
      <c r="H4693" s="31" t="str">
        <f t="shared" si="37"/>
        <v> </v>
      </c>
    </row>
    <row r="4694" spans="7:8">
      <c r="G4694" s="31" t="str">
        <f t="shared" si="36"/>
        <v> </v>
      </c>
      <c r="H4694" s="31" t="str">
        <f t="shared" si="37"/>
        <v> </v>
      </c>
    </row>
    <row r="4695" spans="7:8">
      <c r="G4695" s="31" t="str">
        <f t="shared" si="36"/>
        <v> </v>
      </c>
      <c r="H4695" s="31" t="str">
        <f t="shared" si="37"/>
        <v> </v>
      </c>
    </row>
    <row r="4696" spans="7:8">
      <c r="G4696" s="31" t="str">
        <f t="shared" si="36"/>
        <v> </v>
      </c>
      <c r="H4696" s="31" t="str">
        <f t="shared" si="37"/>
        <v> </v>
      </c>
    </row>
    <row r="4697" spans="7:8">
      <c r="G4697" s="31" t="str">
        <f t="shared" si="36"/>
        <v> </v>
      </c>
      <c r="H4697" s="31" t="str">
        <f t="shared" si="37"/>
        <v> </v>
      </c>
    </row>
    <row r="4698" spans="7:8">
      <c r="G4698" s="31" t="str">
        <f t="shared" si="36"/>
        <v> </v>
      </c>
      <c r="H4698" s="31" t="str">
        <f t="shared" si="37"/>
        <v> </v>
      </c>
    </row>
    <row r="4699" spans="7:8">
      <c r="G4699" s="31" t="str">
        <f t="shared" si="36"/>
        <v> </v>
      </c>
      <c r="H4699" s="31" t="str">
        <f t="shared" si="37"/>
        <v> </v>
      </c>
    </row>
    <row r="4700" spans="7:8">
      <c r="G4700" s="31" t="str">
        <f t="shared" si="36"/>
        <v> </v>
      </c>
      <c r="H4700" s="31" t="str">
        <f t="shared" si="37"/>
        <v> </v>
      </c>
    </row>
    <row r="4701" spans="7:8">
      <c r="G4701" s="31" t="str">
        <f t="shared" si="36"/>
        <v> </v>
      </c>
      <c r="H4701" s="31" t="str">
        <f t="shared" si="37"/>
        <v> </v>
      </c>
    </row>
    <row r="4702" spans="7:8">
      <c r="G4702" s="31" t="str">
        <f t="shared" si="36"/>
        <v> </v>
      </c>
      <c r="H4702" s="31" t="str">
        <f t="shared" si="37"/>
        <v> </v>
      </c>
    </row>
    <row r="4703" spans="7:8">
      <c r="G4703" s="31" t="str">
        <f t="shared" si="36"/>
        <v> </v>
      </c>
      <c r="H4703" s="31" t="str">
        <f t="shared" si="37"/>
        <v> </v>
      </c>
    </row>
    <row r="4704" spans="7:8">
      <c r="G4704" s="31" t="str">
        <f t="shared" si="36"/>
        <v> </v>
      </c>
      <c r="H4704" s="31" t="str">
        <f t="shared" si="37"/>
        <v> </v>
      </c>
    </row>
    <row r="4705" spans="7:8">
      <c r="G4705" s="31" t="str">
        <f t="shared" si="36"/>
        <v> </v>
      </c>
      <c r="H4705" s="31" t="str">
        <f t="shared" si="37"/>
        <v> </v>
      </c>
    </row>
    <row r="4706" spans="7:8">
      <c r="G4706" s="31" t="str">
        <f t="shared" si="36"/>
        <v> </v>
      </c>
      <c r="H4706" s="31" t="str">
        <f t="shared" si="37"/>
        <v> </v>
      </c>
    </row>
    <row r="4707" spans="7:8">
      <c r="G4707" s="31" t="str">
        <f t="shared" si="36"/>
        <v> </v>
      </c>
      <c r="H4707" s="31" t="str">
        <f t="shared" si="37"/>
        <v> </v>
      </c>
    </row>
    <row r="4708" spans="7:8">
      <c r="G4708" s="31" t="str">
        <f t="shared" si="36"/>
        <v> </v>
      </c>
      <c r="H4708" s="31" t="str">
        <f t="shared" si="37"/>
        <v> </v>
      </c>
    </row>
    <row r="4709" spans="7:8">
      <c r="G4709" s="31" t="str">
        <f t="shared" si="36"/>
        <v> </v>
      </c>
      <c r="H4709" s="31" t="str">
        <f t="shared" si="37"/>
        <v> </v>
      </c>
    </row>
    <row r="4710" spans="7:8">
      <c r="G4710" s="31" t="str">
        <f t="shared" si="36"/>
        <v> </v>
      </c>
      <c r="H4710" s="31" t="str">
        <f t="shared" si="37"/>
        <v> </v>
      </c>
    </row>
    <row r="4711" spans="7:8">
      <c r="G4711" s="31" t="str">
        <f t="shared" si="36"/>
        <v> </v>
      </c>
      <c r="H4711" s="31" t="str">
        <f t="shared" si="37"/>
        <v> </v>
      </c>
    </row>
    <row r="4712" spans="7:8">
      <c r="G4712" s="31" t="str">
        <f t="shared" si="36"/>
        <v> </v>
      </c>
      <c r="H4712" s="31" t="str">
        <f t="shared" si="37"/>
        <v> </v>
      </c>
    </row>
    <row r="4713" spans="7:8">
      <c r="G4713" s="31" t="str">
        <f t="shared" si="36"/>
        <v> </v>
      </c>
      <c r="H4713" s="31" t="str">
        <f t="shared" si="37"/>
        <v> </v>
      </c>
    </row>
    <row r="4714" spans="7:8">
      <c r="G4714" s="31" t="str">
        <f t="shared" si="36"/>
        <v> </v>
      </c>
      <c r="H4714" s="31" t="str">
        <f t="shared" si="37"/>
        <v> </v>
      </c>
    </row>
    <row r="4715" spans="7:8">
      <c r="G4715" s="31" t="str">
        <f t="shared" si="36"/>
        <v> </v>
      </c>
      <c r="H4715" s="31" t="str">
        <f t="shared" si="37"/>
        <v> </v>
      </c>
    </row>
    <row r="4716" spans="7:8">
      <c r="G4716" s="31" t="str">
        <f t="shared" si="36"/>
        <v> </v>
      </c>
      <c r="H4716" s="31" t="str">
        <f t="shared" si="37"/>
        <v> </v>
      </c>
    </row>
    <row r="4717" spans="7:8">
      <c r="G4717" s="31" t="str">
        <f t="shared" si="36"/>
        <v> </v>
      </c>
      <c r="H4717" s="31" t="str">
        <f t="shared" si="37"/>
        <v> </v>
      </c>
    </row>
    <row r="4718" spans="7:8">
      <c r="G4718" s="31" t="str">
        <f t="shared" si="36"/>
        <v> </v>
      </c>
      <c r="H4718" s="31" t="str">
        <f t="shared" si="37"/>
        <v> </v>
      </c>
    </row>
    <row r="4719" spans="7:8">
      <c r="G4719" s="31" t="str">
        <f t="shared" si="36"/>
        <v> </v>
      </c>
      <c r="H4719" s="31" t="str">
        <f t="shared" si="37"/>
        <v> </v>
      </c>
    </row>
    <row r="4720" spans="7:8">
      <c r="G4720" s="31" t="str">
        <f t="shared" si="36"/>
        <v> </v>
      </c>
      <c r="H4720" s="31" t="str">
        <f t="shared" si="37"/>
        <v> </v>
      </c>
    </row>
    <row r="4721" spans="7:8">
      <c r="G4721" s="31" t="str">
        <f t="shared" si="36"/>
        <v> </v>
      </c>
      <c r="H4721" s="31" t="str">
        <f t="shared" si="37"/>
        <v> </v>
      </c>
    </row>
    <row r="4722" spans="7:8">
      <c r="G4722" s="31" t="str">
        <f t="shared" si="36"/>
        <v> </v>
      </c>
      <c r="H4722" s="31" t="str">
        <f t="shared" si="37"/>
        <v> </v>
      </c>
    </row>
    <row r="4723" spans="7:8">
      <c r="G4723" s="31" t="str">
        <f t="shared" si="36"/>
        <v> </v>
      </c>
      <c r="H4723" s="31" t="str">
        <f t="shared" si="37"/>
        <v> </v>
      </c>
    </row>
    <row r="4724" spans="7:8">
      <c r="G4724" s="31" t="str">
        <f t="shared" si="36"/>
        <v> </v>
      </c>
      <c r="H4724" s="31" t="str">
        <f t="shared" si="37"/>
        <v> </v>
      </c>
    </row>
    <row r="4725" spans="7:8">
      <c r="G4725" s="31" t="str">
        <f t="shared" si="36"/>
        <v> </v>
      </c>
      <c r="H4725" s="31" t="str">
        <f t="shared" si="37"/>
        <v> </v>
      </c>
    </row>
    <row r="4726" spans="7:8">
      <c r="G4726" s="31" t="str">
        <f t="shared" si="36"/>
        <v> </v>
      </c>
      <c r="H4726" s="31" t="str">
        <f t="shared" si="37"/>
        <v> </v>
      </c>
    </row>
    <row r="4727" spans="7:8">
      <c r="G4727" s="31" t="str">
        <f t="shared" si="36"/>
        <v> </v>
      </c>
      <c r="H4727" s="31" t="str">
        <f t="shared" si="37"/>
        <v> </v>
      </c>
    </row>
    <row r="4728" spans="7:8">
      <c r="G4728" s="31" t="str">
        <f t="shared" si="36"/>
        <v> </v>
      </c>
      <c r="H4728" s="31" t="str">
        <f t="shared" si="37"/>
        <v> </v>
      </c>
    </row>
    <row r="4729" spans="7:8">
      <c r="G4729" s="31" t="str">
        <f t="shared" si="36"/>
        <v> </v>
      </c>
      <c r="H4729" s="31" t="str">
        <f t="shared" si="37"/>
        <v> </v>
      </c>
    </row>
    <row r="4730" spans="7:8">
      <c r="G4730" s="31" t="str">
        <f t="shared" si="36"/>
        <v> </v>
      </c>
      <c r="H4730" s="31" t="str">
        <f t="shared" si="37"/>
        <v> </v>
      </c>
    </row>
    <row r="4731" spans="7:8">
      <c r="G4731" s="31" t="str">
        <f t="shared" si="36"/>
        <v> </v>
      </c>
      <c r="H4731" s="31" t="str">
        <f t="shared" si="37"/>
        <v> </v>
      </c>
    </row>
    <row r="4732" spans="7:8">
      <c r="G4732" s="31" t="str">
        <f t="shared" si="36"/>
        <v> </v>
      </c>
      <c r="H4732" s="31" t="str">
        <f t="shared" si="37"/>
        <v> </v>
      </c>
    </row>
    <row r="4733" spans="7:8">
      <c r="G4733" s="31" t="str">
        <f t="shared" si="36"/>
        <v> </v>
      </c>
      <c r="H4733" s="31" t="str">
        <f t="shared" si="37"/>
        <v> </v>
      </c>
    </row>
    <row r="4734" spans="7:8">
      <c r="G4734" s="31" t="str">
        <f t="shared" si="36"/>
        <v> </v>
      </c>
      <c r="H4734" s="31" t="str">
        <f t="shared" si="37"/>
        <v> </v>
      </c>
    </row>
    <row r="4735" spans="7:8">
      <c r="G4735" s="31" t="str">
        <f t="shared" si="36"/>
        <v> </v>
      </c>
      <c r="H4735" s="31" t="str">
        <f t="shared" si="37"/>
        <v> </v>
      </c>
    </row>
    <row r="4736" spans="7:8">
      <c r="G4736" s="31" t="str">
        <f t="shared" si="36"/>
        <v> </v>
      </c>
      <c r="H4736" s="31" t="str">
        <f t="shared" si="37"/>
        <v> </v>
      </c>
    </row>
    <row r="4737" spans="7:8">
      <c r="G4737" s="31" t="str">
        <f t="shared" si="36"/>
        <v> </v>
      </c>
      <c r="H4737" s="31" t="str">
        <f t="shared" si="37"/>
        <v> </v>
      </c>
    </row>
    <row r="4738" spans="7:8">
      <c r="G4738" s="31" t="str">
        <f t="shared" si="36"/>
        <v> </v>
      </c>
      <c r="H4738" s="31" t="str">
        <f t="shared" si="37"/>
        <v> </v>
      </c>
    </row>
    <row r="4739" spans="7:8">
      <c r="G4739" s="31" t="str">
        <f t="shared" si="36"/>
        <v> </v>
      </c>
      <c r="H4739" s="31" t="str">
        <f t="shared" si="37"/>
        <v> </v>
      </c>
    </row>
    <row r="4740" spans="7:8">
      <c r="G4740" s="31" t="str">
        <f t="shared" si="36"/>
        <v> </v>
      </c>
      <c r="H4740" s="31" t="str">
        <f t="shared" si="37"/>
        <v> </v>
      </c>
    </row>
    <row r="4741" spans="7:8">
      <c r="G4741" s="31" t="str">
        <f t="shared" si="36"/>
        <v> </v>
      </c>
      <c r="H4741" s="31" t="str">
        <f t="shared" si="37"/>
        <v> </v>
      </c>
    </row>
    <row r="4742" spans="7:8">
      <c r="G4742" s="31" t="str">
        <f t="shared" si="36"/>
        <v> </v>
      </c>
      <c r="H4742" s="31" t="str">
        <f t="shared" si="37"/>
        <v> </v>
      </c>
    </row>
    <row r="4743" spans="7:8">
      <c r="G4743" s="31" t="str">
        <f t="shared" si="36"/>
        <v> </v>
      </c>
      <c r="H4743" s="31" t="str">
        <f t="shared" si="37"/>
        <v> </v>
      </c>
    </row>
    <row r="4744" spans="7:8">
      <c r="G4744" s="31" t="str">
        <f t="shared" si="36"/>
        <v> </v>
      </c>
      <c r="H4744" s="31" t="str">
        <f t="shared" si="37"/>
        <v> </v>
      </c>
    </row>
    <row r="4745" spans="7:8">
      <c r="G4745" s="31" t="str">
        <f t="shared" si="36"/>
        <v> </v>
      </c>
      <c r="H4745" s="31" t="str">
        <f t="shared" si="37"/>
        <v> </v>
      </c>
    </row>
    <row r="4746" spans="7:8">
      <c r="G4746" s="31" t="str">
        <f t="shared" si="36"/>
        <v> </v>
      </c>
      <c r="H4746" s="31" t="str">
        <f t="shared" si="37"/>
        <v> </v>
      </c>
    </row>
    <row r="4747" spans="7:8">
      <c r="G4747" s="31" t="str">
        <f t="shared" si="36"/>
        <v> </v>
      </c>
      <c r="H4747" s="31" t="str">
        <f t="shared" si="37"/>
        <v> </v>
      </c>
    </row>
    <row r="4748" spans="7:8">
      <c r="G4748" s="31" t="str">
        <f t="shared" si="36"/>
        <v> </v>
      </c>
      <c r="H4748" s="31" t="str">
        <f t="shared" si="37"/>
        <v> </v>
      </c>
    </row>
    <row r="4749" spans="7:8">
      <c r="G4749" s="31" t="str">
        <f t="shared" si="36"/>
        <v> </v>
      </c>
      <c r="H4749" s="31" t="str">
        <f t="shared" si="37"/>
        <v> </v>
      </c>
    </row>
    <row r="4750" spans="7:8">
      <c r="G4750" s="31" t="str">
        <f t="shared" si="36"/>
        <v> </v>
      </c>
      <c r="H4750" s="31" t="str">
        <f t="shared" si="37"/>
        <v> </v>
      </c>
    </row>
    <row r="4751" spans="7:8">
      <c r="G4751" s="31" t="str">
        <f t="shared" si="36"/>
        <v> </v>
      </c>
      <c r="H4751" s="31" t="str">
        <f t="shared" si="37"/>
        <v> </v>
      </c>
    </row>
    <row r="4752" spans="7:8">
      <c r="G4752" s="31" t="str">
        <f t="shared" si="36"/>
        <v> </v>
      </c>
      <c r="H4752" s="31" t="str">
        <f t="shared" si="37"/>
        <v> </v>
      </c>
    </row>
    <row r="4753" spans="7:8">
      <c r="G4753" s="31" t="str">
        <f t="shared" si="36"/>
        <v> </v>
      </c>
      <c r="H4753" s="31" t="str">
        <f t="shared" si="37"/>
        <v> </v>
      </c>
    </row>
    <row r="4754" spans="7:8">
      <c r="G4754" s="31" t="str">
        <f t="shared" si="36"/>
        <v> </v>
      </c>
      <c r="H4754" s="31" t="str">
        <f t="shared" si="37"/>
        <v> </v>
      </c>
    </row>
    <row r="4755" spans="7:8">
      <c r="G4755" s="31" t="str">
        <f t="shared" si="36"/>
        <v> </v>
      </c>
      <c r="H4755" s="31" t="str">
        <f t="shared" si="37"/>
        <v> </v>
      </c>
    </row>
    <row r="4756" spans="7:8">
      <c r="G4756" s="31" t="str">
        <f t="shared" si="36"/>
        <v> </v>
      </c>
      <c r="H4756" s="31" t="str">
        <f t="shared" si="37"/>
        <v> </v>
      </c>
    </row>
    <row r="4757" spans="7:8">
      <c r="G4757" s="31" t="str">
        <f t="shared" si="36"/>
        <v> </v>
      </c>
      <c r="H4757" s="31" t="str">
        <f t="shared" si="37"/>
        <v> </v>
      </c>
    </row>
    <row r="4758" spans="7:8">
      <c r="G4758" s="31" t="str">
        <f t="shared" si="36"/>
        <v> </v>
      </c>
      <c r="H4758" s="31" t="str">
        <f t="shared" si="37"/>
        <v> </v>
      </c>
    </row>
    <row r="4759" spans="7:8">
      <c r="G4759" s="31" t="str">
        <f t="shared" si="36"/>
        <v> </v>
      </c>
      <c r="H4759" s="31" t="str">
        <f t="shared" si="37"/>
        <v> </v>
      </c>
    </row>
    <row r="4760" spans="7:8">
      <c r="G4760" s="31" t="str">
        <f t="shared" si="36"/>
        <v> </v>
      </c>
      <c r="H4760" s="31" t="str">
        <f t="shared" si="37"/>
        <v> </v>
      </c>
    </row>
    <row r="4761" spans="7:8">
      <c r="G4761" s="31" t="str">
        <f t="shared" si="36"/>
        <v> </v>
      </c>
      <c r="H4761" s="31" t="str">
        <f t="shared" si="37"/>
        <v> </v>
      </c>
    </row>
    <row r="4762" spans="7:8">
      <c r="G4762" s="31" t="str">
        <f t="shared" si="36"/>
        <v> </v>
      </c>
      <c r="H4762" s="31" t="str">
        <f t="shared" si="37"/>
        <v> </v>
      </c>
    </row>
    <row r="4763" spans="7:8">
      <c r="G4763" s="31" t="str">
        <f t="shared" si="36"/>
        <v> </v>
      </c>
      <c r="H4763" s="31" t="str">
        <f t="shared" si="37"/>
        <v> </v>
      </c>
    </row>
    <row r="4764" spans="7:8">
      <c r="G4764" s="31" t="str">
        <f t="shared" si="36"/>
        <v> </v>
      </c>
      <c r="H4764" s="31" t="str">
        <f t="shared" si="37"/>
        <v> </v>
      </c>
    </row>
    <row r="4765" spans="7:8">
      <c r="G4765" s="31" t="str">
        <f t="shared" si="36"/>
        <v> </v>
      </c>
      <c r="H4765" s="31" t="str">
        <f t="shared" si="37"/>
        <v> </v>
      </c>
    </row>
    <row r="4766" spans="7:8">
      <c r="G4766" s="31" t="str">
        <f t="shared" si="36"/>
        <v> </v>
      </c>
      <c r="H4766" s="31" t="str">
        <f t="shared" si="37"/>
        <v> </v>
      </c>
    </row>
    <row r="4767" spans="7:8">
      <c r="G4767" s="31" t="str">
        <f t="shared" si="36"/>
        <v> </v>
      </c>
      <c r="H4767" s="31" t="str">
        <f t="shared" si="37"/>
        <v> </v>
      </c>
    </row>
    <row r="4768" spans="7:8">
      <c r="G4768" s="31" t="str">
        <f t="shared" si="36"/>
        <v> </v>
      </c>
      <c r="H4768" s="31" t="str">
        <f t="shared" si="37"/>
        <v> </v>
      </c>
    </row>
    <row r="4769" spans="7:8">
      <c r="G4769" s="31" t="str">
        <f t="shared" si="36"/>
        <v> </v>
      </c>
      <c r="H4769" s="31" t="str">
        <f t="shared" si="37"/>
        <v> </v>
      </c>
    </row>
    <row r="4770" spans="7:8">
      <c r="G4770" s="31" t="str">
        <f t="shared" si="36"/>
        <v> </v>
      </c>
      <c r="H4770" s="31" t="str">
        <f t="shared" si="37"/>
        <v> </v>
      </c>
    </row>
    <row r="4771" spans="7:8">
      <c r="G4771" s="31" t="str">
        <f t="shared" si="36"/>
        <v> </v>
      </c>
      <c r="H4771" s="31" t="str">
        <f t="shared" si="37"/>
        <v> </v>
      </c>
    </row>
    <row r="4772" spans="7:8">
      <c r="G4772" s="31" t="str">
        <f t="shared" si="36"/>
        <v> </v>
      </c>
      <c r="H4772" s="31" t="str">
        <f t="shared" si="37"/>
        <v> </v>
      </c>
    </row>
    <row r="4773" spans="7:8">
      <c r="G4773" s="31" t="str">
        <f t="shared" si="36"/>
        <v> </v>
      </c>
      <c r="H4773" s="31" t="str">
        <f t="shared" si="37"/>
        <v> </v>
      </c>
    </row>
    <row r="4774" spans="7:8">
      <c r="G4774" s="31" t="str">
        <f t="shared" si="36"/>
        <v> </v>
      </c>
      <c r="H4774" s="31" t="str">
        <f t="shared" si="37"/>
        <v> </v>
      </c>
    </row>
    <row r="4775" spans="7:8">
      <c r="G4775" s="31" t="str">
        <f t="shared" si="36"/>
        <v> </v>
      </c>
      <c r="H4775" s="31" t="str">
        <f t="shared" si="37"/>
        <v> </v>
      </c>
    </row>
    <row r="4776" spans="7:8">
      <c r="G4776" s="31" t="str">
        <f t="shared" si="36"/>
        <v> </v>
      </c>
      <c r="H4776" s="31" t="str">
        <f t="shared" si="37"/>
        <v> </v>
      </c>
    </row>
    <row r="4777" spans="7:8">
      <c r="G4777" s="31" t="str">
        <f t="shared" si="36"/>
        <v> </v>
      </c>
      <c r="H4777" s="31" t="str">
        <f t="shared" si="37"/>
        <v> </v>
      </c>
    </row>
    <row r="4778" spans="7:8">
      <c r="G4778" s="31" t="str">
        <f t="shared" si="36"/>
        <v> </v>
      </c>
      <c r="H4778" s="31" t="str">
        <f t="shared" si="37"/>
        <v> </v>
      </c>
    </row>
    <row r="4779" spans="7:8">
      <c r="G4779" s="31" t="str">
        <f t="shared" si="36"/>
        <v> </v>
      </c>
      <c r="H4779" s="31" t="str">
        <f t="shared" si="37"/>
        <v> </v>
      </c>
    </row>
    <row r="4780" spans="7:8">
      <c r="G4780" s="31" t="str">
        <f t="shared" si="36"/>
        <v> </v>
      </c>
      <c r="H4780" s="31" t="str">
        <f t="shared" si="37"/>
        <v> </v>
      </c>
    </row>
    <row r="4781" spans="7:8">
      <c r="G4781" s="31" t="str">
        <f t="shared" si="36"/>
        <v> </v>
      </c>
      <c r="H4781" s="31" t="str">
        <f t="shared" si="37"/>
        <v> </v>
      </c>
    </row>
    <row r="4782" spans="7:8">
      <c r="G4782" s="31" t="str">
        <f t="shared" si="36"/>
        <v> </v>
      </c>
      <c r="H4782" s="31" t="str">
        <f t="shared" si="37"/>
        <v> </v>
      </c>
    </row>
    <row r="4783" spans="7:8">
      <c r="G4783" s="31" t="str">
        <f t="shared" si="36"/>
        <v> </v>
      </c>
      <c r="H4783" s="31" t="str">
        <f t="shared" si="37"/>
        <v> </v>
      </c>
    </row>
    <row r="4784" spans="7:8">
      <c r="G4784" s="31" t="str">
        <f t="shared" si="36"/>
        <v> </v>
      </c>
      <c r="H4784" s="31" t="str">
        <f t="shared" si="37"/>
        <v> </v>
      </c>
    </row>
    <row r="4785" spans="7:8">
      <c r="G4785" s="31" t="str">
        <f t="shared" si="36"/>
        <v> </v>
      </c>
      <c r="H4785" s="31" t="str">
        <f t="shared" si="37"/>
        <v> </v>
      </c>
    </row>
    <row r="4786" spans="7:8">
      <c r="G4786" s="31" t="str">
        <f t="shared" si="36"/>
        <v> </v>
      </c>
      <c r="H4786" s="31" t="str">
        <f t="shared" si="37"/>
        <v> </v>
      </c>
    </row>
    <row r="4787" spans="7:8">
      <c r="G4787" s="31" t="str">
        <f t="shared" si="36"/>
        <v> </v>
      </c>
      <c r="H4787" s="31" t="str">
        <f t="shared" si="37"/>
        <v> </v>
      </c>
    </row>
    <row r="4788" spans="7:8">
      <c r="G4788" s="31" t="str">
        <f t="shared" si="36"/>
        <v> </v>
      </c>
      <c r="H4788" s="31" t="str">
        <f t="shared" si="37"/>
        <v> </v>
      </c>
    </row>
    <row r="4789" spans="7:8">
      <c r="G4789" s="31" t="str">
        <f t="shared" si="36"/>
        <v> </v>
      </c>
      <c r="H4789" s="31" t="str">
        <f t="shared" si="37"/>
        <v> </v>
      </c>
    </row>
    <row r="4790" spans="7:8">
      <c r="G4790" s="31" t="str">
        <f t="shared" si="36"/>
        <v> </v>
      </c>
      <c r="H4790" s="31" t="str">
        <f t="shared" si="37"/>
        <v> </v>
      </c>
    </row>
    <row r="4791" spans="7:8">
      <c r="G4791" s="31" t="str">
        <f t="shared" si="36"/>
        <v> </v>
      </c>
      <c r="H4791" s="31" t="str">
        <f t="shared" si="37"/>
        <v> </v>
      </c>
    </row>
    <row r="4792" spans="7:8">
      <c r="G4792" s="31" t="str">
        <f t="shared" si="36"/>
        <v> </v>
      </c>
      <c r="H4792" s="31" t="str">
        <f t="shared" si="37"/>
        <v> </v>
      </c>
    </row>
    <row r="4793" spans="7:8">
      <c r="G4793" s="31" t="str">
        <f t="shared" si="36"/>
        <v> </v>
      </c>
      <c r="H4793" s="31" t="str">
        <f t="shared" si="37"/>
        <v> </v>
      </c>
    </row>
    <row r="4794" spans="7:8">
      <c r="G4794" s="31" t="str">
        <f t="shared" si="36"/>
        <v> </v>
      </c>
      <c r="H4794" s="31" t="str">
        <f t="shared" si="37"/>
        <v> </v>
      </c>
    </row>
    <row r="4795" spans="7:8">
      <c r="G4795" s="31" t="str">
        <f t="shared" si="36"/>
        <v> </v>
      </c>
      <c r="H4795" s="31" t="str">
        <f t="shared" si="37"/>
        <v> </v>
      </c>
    </row>
    <row r="4796" spans="7:8">
      <c r="G4796" s="31" t="str">
        <f t="shared" si="36"/>
        <v> </v>
      </c>
      <c r="H4796" s="31" t="str">
        <f t="shared" si="37"/>
        <v> </v>
      </c>
    </row>
    <row r="4797" spans="7:8">
      <c r="G4797" s="31" t="str">
        <f t="shared" si="36"/>
        <v> </v>
      </c>
      <c r="H4797" s="31" t="str">
        <f t="shared" si="37"/>
        <v> </v>
      </c>
    </row>
    <row r="4798" spans="7:8">
      <c r="G4798" s="31" t="str">
        <f t="shared" si="36"/>
        <v> </v>
      </c>
      <c r="H4798" s="31" t="str">
        <f t="shared" si="37"/>
        <v> </v>
      </c>
    </row>
    <row r="4799" spans="7:8">
      <c r="G4799" s="31" t="str">
        <f t="shared" si="36"/>
        <v> </v>
      </c>
      <c r="H4799" s="31" t="str">
        <f t="shared" si="37"/>
        <v> </v>
      </c>
    </row>
    <row r="4800" spans="7:8">
      <c r="G4800" s="31" t="str">
        <f t="shared" si="36"/>
        <v> </v>
      </c>
      <c r="H4800" s="31" t="str">
        <f t="shared" si="37"/>
        <v> </v>
      </c>
    </row>
    <row r="4801" spans="7:8">
      <c r="G4801" s="31" t="str">
        <f t="shared" si="36"/>
        <v> </v>
      </c>
      <c r="H4801" s="31" t="str">
        <f t="shared" si="37"/>
        <v> </v>
      </c>
    </row>
    <row r="4802" spans="7:8">
      <c r="G4802" s="31" t="str">
        <f t="shared" si="36"/>
        <v> </v>
      </c>
      <c r="H4802" s="31" t="str">
        <f t="shared" si="37"/>
        <v> </v>
      </c>
    </row>
    <row r="4803" spans="7:8">
      <c r="G4803" s="31" t="str">
        <f t="shared" si="36"/>
        <v> </v>
      </c>
      <c r="H4803" s="31" t="str">
        <f t="shared" si="37"/>
        <v> </v>
      </c>
    </row>
    <row r="4804" spans="7:8">
      <c r="G4804" s="31" t="str">
        <f t="shared" si="36"/>
        <v> </v>
      </c>
      <c r="H4804" s="31" t="str">
        <f t="shared" si="37"/>
        <v> </v>
      </c>
    </row>
    <row r="4805" spans="7:8">
      <c r="G4805" s="31" t="str">
        <f t="shared" si="36"/>
        <v> </v>
      </c>
      <c r="H4805" s="31" t="str">
        <f t="shared" si="37"/>
        <v> </v>
      </c>
    </row>
    <row r="4806" spans="7:8">
      <c r="G4806" s="31" t="str">
        <f t="shared" si="36"/>
        <v> </v>
      </c>
      <c r="H4806" s="31" t="str">
        <f t="shared" si="37"/>
        <v> </v>
      </c>
    </row>
    <row r="4807" spans="7:8">
      <c r="G4807" s="31" t="str">
        <f t="shared" si="36"/>
        <v> </v>
      </c>
      <c r="H4807" s="31" t="str">
        <f t="shared" si="37"/>
        <v> </v>
      </c>
    </row>
    <row r="4808" spans="7:8">
      <c r="G4808" s="31" t="str">
        <f t="shared" si="36"/>
        <v> </v>
      </c>
      <c r="H4808" s="31" t="str">
        <f t="shared" si="37"/>
        <v> </v>
      </c>
    </row>
    <row r="4809" spans="7:8">
      <c r="G4809" s="31" t="str">
        <f t="shared" si="36"/>
        <v> </v>
      </c>
      <c r="H4809" s="31" t="str">
        <f t="shared" si="37"/>
        <v> </v>
      </c>
    </row>
    <row r="4810" spans="7:8">
      <c r="G4810" s="31" t="str">
        <f t="shared" si="36"/>
        <v> </v>
      </c>
      <c r="H4810" s="31" t="str">
        <f t="shared" si="37"/>
        <v> </v>
      </c>
    </row>
    <row r="4811" spans="7:8">
      <c r="G4811" s="31" t="str">
        <f t="shared" si="36"/>
        <v> </v>
      </c>
      <c r="H4811" s="31" t="str">
        <f t="shared" si="37"/>
        <v> </v>
      </c>
    </row>
    <row r="4812" spans="7:8">
      <c r="G4812" s="31" t="str">
        <f t="shared" si="36"/>
        <v> </v>
      </c>
      <c r="H4812" s="31" t="str">
        <f t="shared" si="37"/>
        <v> </v>
      </c>
    </row>
    <row r="4813" spans="7:8">
      <c r="G4813" s="31" t="str">
        <f t="shared" si="36"/>
        <v> </v>
      </c>
      <c r="H4813" s="31" t="str">
        <f t="shared" si="37"/>
        <v> </v>
      </c>
    </row>
    <row r="4814" spans="7:8">
      <c r="G4814" s="31" t="str">
        <f t="shared" si="36"/>
        <v> </v>
      </c>
      <c r="H4814" s="31" t="str">
        <f t="shared" si="37"/>
        <v> </v>
      </c>
    </row>
    <row r="4815" spans="7:8">
      <c r="G4815" s="31" t="str">
        <f t="shared" si="36"/>
        <v> </v>
      </c>
      <c r="H4815" s="31" t="str">
        <f t="shared" si="37"/>
        <v> </v>
      </c>
    </row>
    <row r="4816" spans="7:8">
      <c r="G4816" s="31" t="str">
        <f t="shared" si="36"/>
        <v> </v>
      </c>
      <c r="H4816" s="31" t="str">
        <f t="shared" si="37"/>
        <v> </v>
      </c>
    </row>
    <row r="4817" spans="7:8">
      <c r="G4817" s="31" t="str">
        <f t="shared" si="36"/>
        <v> </v>
      </c>
      <c r="H4817" s="31" t="str">
        <f t="shared" si="37"/>
        <v> </v>
      </c>
    </row>
    <row r="4818" spans="7:8">
      <c r="G4818" s="31" t="str">
        <f t="shared" si="36"/>
        <v> </v>
      </c>
      <c r="H4818" s="31" t="str">
        <f t="shared" si="37"/>
        <v> </v>
      </c>
    </row>
    <row r="4819" spans="7:8">
      <c r="G4819" s="31" t="str">
        <f t="shared" si="36"/>
        <v> </v>
      </c>
      <c r="H4819" s="31" t="str">
        <f t="shared" si="37"/>
        <v> </v>
      </c>
    </row>
    <row r="4820" spans="7:8">
      <c r="G4820" s="31" t="str">
        <f t="shared" si="36"/>
        <v> </v>
      </c>
      <c r="H4820" s="31" t="str">
        <f t="shared" si="37"/>
        <v> </v>
      </c>
    </row>
    <row r="4821" spans="7:8">
      <c r="G4821" s="31" t="str">
        <f t="shared" si="36"/>
        <v> </v>
      </c>
      <c r="H4821" s="31" t="str">
        <f t="shared" si="37"/>
        <v> </v>
      </c>
    </row>
    <row r="4822" spans="7:8">
      <c r="G4822" s="31" t="str">
        <f t="shared" si="36"/>
        <v> </v>
      </c>
      <c r="H4822" s="31" t="str">
        <f t="shared" si="37"/>
        <v> </v>
      </c>
    </row>
    <row r="4823" spans="7:8">
      <c r="G4823" s="31" t="str">
        <f t="shared" si="36"/>
        <v> </v>
      </c>
      <c r="H4823" s="31" t="str">
        <f t="shared" si="37"/>
        <v> </v>
      </c>
    </row>
    <row r="4824" spans="7:8">
      <c r="G4824" s="31" t="str">
        <f t="shared" si="36"/>
        <v> </v>
      </c>
      <c r="H4824" s="31" t="str">
        <f t="shared" si="37"/>
        <v> </v>
      </c>
    </row>
    <row r="4825" spans="7:8">
      <c r="G4825" s="31" t="str">
        <f t="shared" si="36"/>
        <v> </v>
      </c>
      <c r="H4825" s="31" t="str">
        <f t="shared" si="37"/>
        <v> </v>
      </c>
    </row>
    <row r="4826" spans="7:8">
      <c r="G4826" s="31" t="str">
        <f t="shared" si="36"/>
        <v> </v>
      </c>
      <c r="H4826" s="31" t="str">
        <f t="shared" si="37"/>
        <v> </v>
      </c>
    </row>
    <row r="4827" spans="7:8">
      <c r="G4827" s="31" t="str">
        <f t="shared" si="36"/>
        <v> </v>
      </c>
      <c r="H4827" s="31" t="str">
        <f t="shared" si="37"/>
        <v> </v>
      </c>
    </row>
    <row r="4828" spans="7:8">
      <c r="G4828" s="31" t="str">
        <f t="shared" si="36"/>
        <v> </v>
      </c>
      <c r="H4828" s="31" t="str">
        <f t="shared" si="37"/>
        <v> </v>
      </c>
    </row>
    <row r="4829" spans="7:8">
      <c r="G4829" s="31" t="str">
        <f t="shared" si="36"/>
        <v> </v>
      </c>
      <c r="H4829" s="31" t="str">
        <f t="shared" si="37"/>
        <v> </v>
      </c>
    </row>
    <row r="4830" spans="7:8">
      <c r="G4830" s="31" t="str">
        <f t="shared" si="36"/>
        <v> </v>
      </c>
      <c r="H4830" s="31" t="str">
        <f t="shared" si="37"/>
        <v> </v>
      </c>
    </row>
    <row r="4831" spans="7:8">
      <c r="G4831" s="31" t="str">
        <f t="shared" si="36"/>
        <v> </v>
      </c>
      <c r="H4831" s="31" t="str">
        <f t="shared" si="37"/>
        <v> </v>
      </c>
    </row>
    <row r="4832" spans="7:8">
      <c r="G4832" s="31" t="str">
        <f t="shared" si="36"/>
        <v> </v>
      </c>
      <c r="H4832" s="31" t="str">
        <f t="shared" si="37"/>
        <v> </v>
      </c>
    </row>
    <row r="4833" spans="7:8">
      <c r="G4833" s="31" t="str">
        <f t="shared" si="36"/>
        <v> </v>
      </c>
      <c r="H4833" s="31" t="str">
        <f t="shared" si="37"/>
        <v> </v>
      </c>
    </row>
    <row r="4834" spans="7:8">
      <c r="G4834" s="31" t="str">
        <f t="shared" si="36"/>
        <v> </v>
      </c>
      <c r="H4834" s="31" t="str">
        <f t="shared" si="37"/>
        <v> </v>
      </c>
    </row>
    <row r="4835" spans="7:8">
      <c r="G4835" s="31" t="str">
        <f t="shared" si="36"/>
        <v> </v>
      </c>
      <c r="H4835" s="31" t="str">
        <f t="shared" si="37"/>
        <v> </v>
      </c>
    </row>
    <row r="4836" spans="7:8">
      <c r="G4836" s="31" t="str">
        <f t="shared" si="36"/>
        <v> </v>
      </c>
      <c r="H4836" s="31" t="str">
        <f t="shared" si="37"/>
        <v> </v>
      </c>
    </row>
    <row r="4837" spans="7:8">
      <c r="G4837" s="31" t="str">
        <f t="shared" si="36"/>
        <v> </v>
      </c>
      <c r="H4837" s="31" t="str">
        <f t="shared" si="37"/>
        <v> </v>
      </c>
    </row>
    <row r="4838" spans="7:8">
      <c r="G4838" s="31" t="str">
        <f t="shared" si="36"/>
        <v> </v>
      </c>
      <c r="H4838" s="31" t="str">
        <f t="shared" si="37"/>
        <v> </v>
      </c>
    </row>
    <row r="4839" spans="7:8">
      <c r="G4839" s="31" t="str">
        <f t="shared" si="36"/>
        <v> </v>
      </c>
      <c r="H4839" s="31" t="str">
        <f t="shared" si="37"/>
        <v> </v>
      </c>
    </row>
    <row r="4840" spans="7:8">
      <c r="G4840" s="31" t="str">
        <f t="shared" si="36"/>
        <v> </v>
      </c>
      <c r="H4840" s="31" t="str">
        <f t="shared" si="37"/>
        <v> </v>
      </c>
    </row>
    <row r="4841" spans="7:8">
      <c r="G4841" s="31" t="str">
        <f t="shared" si="36"/>
        <v> </v>
      </c>
      <c r="H4841" s="31" t="str">
        <f t="shared" si="37"/>
        <v> </v>
      </c>
    </row>
    <row r="4842" spans="7:8">
      <c r="G4842" s="31" t="str">
        <f t="shared" si="36"/>
        <v> </v>
      </c>
      <c r="H4842" s="31" t="str">
        <f t="shared" si="37"/>
        <v> </v>
      </c>
    </row>
    <row r="4843" spans="7:8">
      <c r="G4843" s="31" t="str">
        <f t="shared" si="36"/>
        <v> </v>
      </c>
      <c r="H4843" s="31" t="str">
        <f t="shared" si="37"/>
        <v> </v>
      </c>
    </row>
    <row r="4844" spans="7:8">
      <c r="G4844" s="31" t="str">
        <f t="shared" si="36"/>
        <v> </v>
      </c>
      <c r="H4844" s="31" t="str">
        <f t="shared" si="37"/>
        <v> </v>
      </c>
    </row>
    <row r="4845" spans="7:8">
      <c r="G4845" s="31" t="str">
        <f t="shared" si="36"/>
        <v> </v>
      </c>
      <c r="H4845" s="31" t="str">
        <f t="shared" si="37"/>
        <v> </v>
      </c>
    </row>
    <row r="4846" spans="7:8">
      <c r="G4846" s="31" t="str">
        <f t="shared" si="36"/>
        <v> </v>
      </c>
      <c r="H4846" s="31" t="str">
        <f t="shared" si="37"/>
        <v> </v>
      </c>
    </row>
    <row r="4847" spans="7:8">
      <c r="G4847" s="31" t="str">
        <f t="shared" ref="G4847:G5101" si="38">IFERROR(IF($D4847&gt;0,IF($D4847=$G$1,$F4847," ")," ")," ")</f>
        <v> </v>
      </c>
      <c r="H4847" s="31" t="str">
        <f t="shared" ref="H4847:H5101" si="39">IFERROR(IF($D4847&gt;0,IF($D4847=$H$1,$F4847," ")," ")," ")</f>
        <v> </v>
      </c>
    </row>
    <row r="4848" spans="7:8">
      <c r="G4848" s="31" t="str">
        <f t="shared" si="38"/>
        <v> </v>
      </c>
      <c r="H4848" s="31" t="str">
        <f t="shared" si="39"/>
        <v> </v>
      </c>
    </row>
    <row r="4849" spans="7:8">
      <c r="G4849" s="31" t="str">
        <f t="shared" si="38"/>
        <v> </v>
      </c>
      <c r="H4849" s="31" t="str">
        <f t="shared" si="39"/>
        <v> </v>
      </c>
    </row>
    <row r="4850" spans="7:8">
      <c r="G4850" s="31" t="str">
        <f t="shared" si="38"/>
        <v> </v>
      </c>
      <c r="H4850" s="31" t="str">
        <f t="shared" si="39"/>
        <v> </v>
      </c>
    </row>
    <row r="4851" spans="7:8">
      <c r="G4851" s="31" t="str">
        <f t="shared" si="38"/>
        <v> </v>
      </c>
      <c r="H4851" s="31" t="str">
        <f t="shared" si="39"/>
        <v> </v>
      </c>
    </row>
    <row r="4852" spans="7:8">
      <c r="G4852" s="31" t="str">
        <f t="shared" si="38"/>
        <v> </v>
      </c>
      <c r="H4852" s="31" t="str">
        <f t="shared" si="39"/>
        <v> </v>
      </c>
    </row>
    <row r="4853" spans="7:8">
      <c r="G4853" s="31" t="str">
        <f t="shared" si="38"/>
        <v> </v>
      </c>
      <c r="H4853" s="31" t="str">
        <f t="shared" si="39"/>
        <v> </v>
      </c>
    </row>
    <row r="4854" spans="7:8">
      <c r="G4854" s="31" t="str">
        <f t="shared" si="38"/>
        <v> </v>
      </c>
      <c r="H4854" s="31" t="str">
        <f t="shared" si="39"/>
        <v> </v>
      </c>
    </row>
    <row r="4855" spans="7:8">
      <c r="G4855" s="31" t="str">
        <f t="shared" si="38"/>
        <v> </v>
      </c>
      <c r="H4855" s="31" t="str">
        <f t="shared" si="39"/>
        <v> </v>
      </c>
    </row>
    <row r="4856" spans="7:8">
      <c r="G4856" s="31" t="str">
        <f t="shared" si="38"/>
        <v> </v>
      </c>
      <c r="H4856" s="31" t="str">
        <f t="shared" si="39"/>
        <v> </v>
      </c>
    </row>
    <row r="4857" spans="7:8">
      <c r="G4857" s="31" t="str">
        <f t="shared" si="38"/>
        <v> </v>
      </c>
      <c r="H4857" s="31" t="str">
        <f t="shared" si="39"/>
        <v> </v>
      </c>
    </row>
    <row r="4858" spans="7:8">
      <c r="G4858" s="31" t="str">
        <f t="shared" si="38"/>
        <v> </v>
      </c>
      <c r="H4858" s="31" t="str">
        <f t="shared" si="39"/>
        <v> </v>
      </c>
    </row>
    <row r="4859" spans="7:8">
      <c r="G4859" s="31" t="str">
        <f t="shared" si="38"/>
        <v> </v>
      </c>
      <c r="H4859" s="31" t="str">
        <f t="shared" si="39"/>
        <v> </v>
      </c>
    </row>
    <row r="4860" spans="7:8">
      <c r="G4860" s="31" t="str">
        <f t="shared" si="38"/>
        <v> </v>
      </c>
      <c r="H4860" s="31" t="str">
        <f t="shared" si="39"/>
        <v> </v>
      </c>
    </row>
    <row r="4861" spans="7:8">
      <c r="G4861" s="31" t="str">
        <f t="shared" si="38"/>
        <v> </v>
      </c>
      <c r="H4861" s="31" t="str">
        <f t="shared" si="39"/>
        <v> </v>
      </c>
    </row>
    <row r="4862" spans="7:8">
      <c r="G4862" s="31" t="str">
        <f t="shared" si="38"/>
        <v> </v>
      </c>
      <c r="H4862" s="31" t="str">
        <f t="shared" si="39"/>
        <v> </v>
      </c>
    </row>
    <row r="4863" spans="7:8">
      <c r="G4863" s="31" t="str">
        <f t="shared" si="38"/>
        <v> </v>
      </c>
      <c r="H4863" s="31" t="str">
        <f t="shared" si="39"/>
        <v> </v>
      </c>
    </row>
    <row r="4864" spans="7:8">
      <c r="G4864" s="31" t="str">
        <f t="shared" si="38"/>
        <v> </v>
      </c>
      <c r="H4864" s="31" t="str">
        <f t="shared" si="39"/>
        <v> </v>
      </c>
    </row>
    <row r="4865" spans="7:8">
      <c r="G4865" s="31" t="str">
        <f t="shared" si="38"/>
        <v> </v>
      </c>
      <c r="H4865" s="31" t="str">
        <f t="shared" si="39"/>
        <v> </v>
      </c>
    </row>
    <row r="4866" spans="7:8">
      <c r="G4866" s="31" t="str">
        <f t="shared" si="38"/>
        <v> </v>
      </c>
      <c r="H4866" s="31" t="str">
        <f t="shared" si="39"/>
        <v> </v>
      </c>
    </row>
    <row r="4867" spans="7:8">
      <c r="G4867" s="31" t="str">
        <f t="shared" si="38"/>
        <v> </v>
      </c>
      <c r="H4867" s="31" t="str">
        <f t="shared" si="39"/>
        <v> </v>
      </c>
    </row>
    <row r="4868" spans="7:8">
      <c r="G4868" s="31" t="str">
        <f t="shared" si="38"/>
        <v> </v>
      </c>
      <c r="H4868" s="31" t="str">
        <f t="shared" si="39"/>
        <v> </v>
      </c>
    </row>
    <row r="4869" spans="7:8">
      <c r="G4869" s="31" t="str">
        <f t="shared" si="38"/>
        <v> </v>
      </c>
      <c r="H4869" s="31" t="str">
        <f t="shared" si="39"/>
        <v> </v>
      </c>
    </row>
    <row r="4870" spans="7:8">
      <c r="G4870" s="31" t="str">
        <f t="shared" si="38"/>
        <v> </v>
      </c>
      <c r="H4870" s="31" t="str">
        <f t="shared" si="39"/>
        <v> </v>
      </c>
    </row>
    <row r="4871" spans="7:8">
      <c r="G4871" s="31" t="str">
        <f t="shared" si="38"/>
        <v> </v>
      </c>
      <c r="H4871" s="31" t="str">
        <f t="shared" si="39"/>
        <v> </v>
      </c>
    </row>
    <row r="4872" spans="7:8">
      <c r="G4872" s="31" t="str">
        <f t="shared" si="38"/>
        <v> </v>
      </c>
      <c r="H4872" s="31" t="str">
        <f t="shared" si="39"/>
        <v> </v>
      </c>
    </row>
    <row r="4873" spans="7:8">
      <c r="G4873" s="31" t="str">
        <f t="shared" si="38"/>
        <v> </v>
      </c>
      <c r="H4873" s="31" t="str">
        <f t="shared" si="39"/>
        <v> </v>
      </c>
    </row>
    <row r="4874" spans="7:8">
      <c r="G4874" s="31" t="str">
        <f t="shared" si="38"/>
        <v> </v>
      </c>
      <c r="H4874" s="31" t="str">
        <f t="shared" si="39"/>
        <v> </v>
      </c>
    </row>
    <row r="4875" spans="7:8">
      <c r="G4875" s="31" t="str">
        <f t="shared" si="38"/>
        <v> </v>
      </c>
      <c r="H4875" s="31" t="str">
        <f t="shared" si="39"/>
        <v> </v>
      </c>
    </row>
    <row r="4876" spans="7:8">
      <c r="G4876" s="31" t="str">
        <f t="shared" si="38"/>
        <v> </v>
      </c>
      <c r="H4876" s="31" t="str">
        <f t="shared" si="39"/>
        <v> </v>
      </c>
    </row>
    <row r="4877" spans="7:8">
      <c r="G4877" s="31" t="str">
        <f t="shared" si="38"/>
        <v> </v>
      </c>
      <c r="H4877" s="31" t="str">
        <f t="shared" si="39"/>
        <v> </v>
      </c>
    </row>
    <row r="4878" spans="7:8">
      <c r="G4878" s="31" t="str">
        <f t="shared" si="38"/>
        <v> </v>
      </c>
      <c r="H4878" s="31" t="str">
        <f t="shared" si="39"/>
        <v> </v>
      </c>
    </row>
    <row r="4879" spans="7:8">
      <c r="G4879" s="31" t="str">
        <f t="shared" si="38"/>
        <v> </v>
      </c>
      <c r="H4879" s="31" t="str">
        <f t="shared" si="39"/>
        <v> </v>
      </c>
    </row>
    <row r="4880" spans="7:8">
      <c r="G4880" s="31" t="str">
        <f t="shared" si="38"/>
        <v> </v>
      </c>
      <c r="H4880" s="31" t="str">
        <f t="shared" si="39"/>
        <v> </v>
      </c>
    </row>
    <row r="4881" spans="7:8">
      <c r="G4881" s="31" t="str">
        <f t="shared" si="38"/>
        <v> </v>
      </c>
      <c r="H4881" s="31" t="str">
        <f t="shared" si="39"/>
        <v> </v>
      </c>
    </row>
    <row r="4882" spans="7:8">
      <c r="G4882" s="31" t="str">
        <f t="shared" si="38"/>
        <v> </v>
      </c>
      <c r="H4882" s="31" t="str">
        <f t="shared" si="39"/>
        <v> </v>
      </c>
    </row>
    <row r="4883" spans="7:8">
      <c r="G4883" s="31" t="str">
        <f t="shared" si="38"/>
        <v> </v>
      </c>
      <c r="H4883" s="31" t="str">
        <f t="shared" si="39"/>
        <v> </v>
      </c>
    </row>
    <row r="4884" spans="7:8">
      <c r="G4884" s="31" t="str">
        <f t="shared" si="38"/>
        <v> </v>
      </c>
      <c r="H4884" s="31" t="str">
        <f t="shared" si="39"/>
        <v> </v>
      </c>
    </row>
    <row r="4885" spans="7:8">
      <c r="G4885" s="31" t="str">
        <f t="shared" si="38"/>
        <v> </v>
      </c>
      <c r="H4885" s="31" t="str">
        <f t="shared" si="39"/>
        <v> </v>
      </c>
    </row>
    <row r="4886" spans="7:8">
      <c r="G4886" s="31" t="str">
        <f t="shared" si="38"/>
        <v> </v>
      </c>
      <c r="H4886" s="31" t="str">
        <f t="shared" si="39"/>
        <v> </v>
      </c>
    </row>
    <row r="4887" spans="7:8">
      <c r="G4887" s="31" t="str">
        <f t="shared" si="38"/>
        <v> </v>
      </c>
      <c r="H4887" s="31" t="str">
        <f t="shared" si="39"/>
        <v> </v>
      </c>
    </row>
    <row r="4888" spans="7:8">
      <c r="G4888" s="31" t="str">
        <f t="shared" si="38"/>
        <v> </v>
      </c>
      <c r="H4888" s="31" t="str">
        <f t="shared" si="39"/>
        <v> </v>
      </c>
    </row>
    <row r="4889" spans="7:8">
      <c r="G4889" s="31" t="str">
        <f t="shared" si="38"/>
        <v> </v>
      </c>
      <c r="H4889" s="31" t="str">
        <f t="shared" si="39"/>
        <v> </v>
      </c>
    </row>
    <row r="4890" spans="7:8">
      <c r="G4890" s="31" t="str">
        <f t="shared" si="38"/>
        <v> </v>
      </c>
      <c r="H4890" s="31" t="str">
        <f t="shared" si="39"/>
        <v> </v>
      </c>
    </row>
    <row r="4891" spans="7:8">
      <c r="G4891" s="31" t="str">
        <f t="shared" si="38"/>
        <v> </v>
      </c>
      <c r="H4891" s="31" t="str">
        <f t="shared" si="39"/>
        <v> </v>
      </c>
    </row>
    <row r="4892" spans="7:8">
      <c r="G4892" s="31" t="str">
        <f t="shared" si="38"/>
        <v> </v>
      </c>
      <c r="H4892" s="31" t="str">
        <f t="shared" si="39"/>
        <v> </v>
      </c>
    </row>
    <row r="4893" spans="7:8">
      <c r="G4893" s="31" t="str">
        <f t="shared" si="38"/>
        <v> </v>
      </c>
      <c r="H4893" s="31" t="str">
        <f t="shared" si="39"/>
        <v> </v>
      </c>
    </row>
    <row r="4894" spans="7:8">
      <c r="G4894" s="31" t="str">
        <f t="shared" si="38"/>
        <v> </v>
      </c>
      <c r="H4894" s="31" t="str">
        <f t="shared" si="39"/>
        <v> </v>
      </c>
    </row>
    <row r="4895" spans="7:8">
      <c r="G4895" s="31" t="str">
        <f t="shared" si="38"/>
        <v> </v>
      </c>
      <c r="H4895" s="31" t="str">
        <f t="shared" si="39"/>
        <v> </v>
      </c>
    </row>
    <row r="4896" spans="7:8">
      <c r="G4896" s="31" t="str">
        <f t="shared" si="38"/>
        <v> </v>
      </c>
      <c r="H4896" s="31" t="str">
        <f t="shared" si="39"/>
        <v> </v>
      </c>
    </row>
    <row r="4897" spans="7:8">
      <c r="G4897" s="31" t="str">
        <f t="shared" si="38"/>
        <v> </v>
      </c>
      <c r="H4897" s="31" t="str">
        <f t="shared" si="39"/>
        <v> </v>
      </c>
    </row>
    <row r="4898" spans="7:8">
      <c r="G4898" s="31" t="str">
        <f t="shared" si="38"/>
        <v> </v>
      </c>
      <c r="H4898" s="31" t="str">
        <f t="shared" si="39"/>
        <v> </v>
      </c>
    </row>
    <row r="4899" spans="7:8">
      <c r="G4899" s="31" t="str">
        <f t="shared" si="38"/>
        <v> </v>
      </c>
      <c r="H4899" s="31" t="str">
        <f t="shared" si="39"/>
        <v> </v>
      </c>
    </row>
    <row r="4900" spans="7:8">
      <c r="G4900" s="31" t="str">
        <f t="shared" si="38"/>
        <v> </v>
      </c>
      <c r="H4900" s="31" t="str">
        <f t="shared" si="39"/>
        <v> </v>
      </c>
    </row>
    <row r="4901" spans="7:8">
      <c r="G4901" s="31" t="str">
        <f t="shared" si="38"/>
        <v> </v>
      </c>
      <c r="H4901" s="31" t="str">
        <f t="shared" si="39"/>
        <v> </v>
      </c>
    </row>
    <row r="4902" spans="7:8">
      <c r="G4902" s="31" t="str">
        <f t="shared" si="38"/>
        <v> </v>
      </c>
      <c r="H4902" s="31" t="str">
        <f t="shared" si="39"/>
        <v> </v>
      </c>
    </row>
    <row r="4903" spans="7:8">
      <c r="G4903" s="31" t="str">
        <f t="shared" si="38"/>
        <v> </v>
      </c>
      <c r="H4903" s="31" t="str">
        <f t="shared" si="39"/>
        <v> </v>
      </c>
    </row>
    <row r="4904" spans="7:8">
      <c r="G4904" s="31" t="str">
        <f t="shared" si="38"/>
        <v> </v>
      </c>
      <c r="H4904" s="31" t="str">
        <f t="shared" si="39"/>
        <v> </v>
      </c>
    </row>
    <row r="4905" spans="7:8">
      <c r="G4905" s="31" t="str">
        <f t="shared" si="38"/>
        <v> </v>
      </c>
      <c r="H4905" s="31" t="str">
        <f t="shared" si="39"/>
        <v> </v>
      </c>
    </row>
    <row r="4906" spans="7:8">
      <c r="G4906" s="31" t="str">
        <f t="shared" si="38"/>
        <v> </v>
      </c>
      <c r="H4906" s="31" t="str">
        <f t="shared" si="39"/>
        <v> </v>
      </c>
    </row>
    <row r="4907" spans="7:8">
      <c r="G4907" s="31" t="str">
        <f t="shared" si="38"/>
        <v> </v>
      </c>
      <c r="H4907" s="31" t="str">
        <f t="shared" si="39"/>
        <v> </v>
      </c>
    </row>
    <row r="4908" spans="7:8">
      <c r="G4908" s="31" t="str">
        <f t="shared" si="38"/>
        <v> </v>
      </c>
      <c r="H4908" s="31" t="str">
        <f t="shared" si="39"/>
        <v> </v>
      </c>
    </row>
    <row r="4909" spans="7:8">
      <c r="G4909" s="31" t="str">
        <f t="shared" si="38"/>
        <v> </v>
      </c>
      <c r="H4909" s="31" t="str">
        <f t="shared" si="39"/>
        <v> </v>
      </c>
    </row>
    <row r="4910" spans="7:8">
      <c r="G4910" s="31" t="str">
        <f t="shared" si="38"/>
        <v> </v>
      </c>
      <c r="H4910" s="31" t="str">
        <f t="shared" si="39"/>
        <v> </v>
      </c>
    </row>
    <row r="4911" spans="7:8">
      <c r="G4911" s="31" t="str">
        <f t="shared" si="38"/>
        <v> </v>
      </c>
      <c r="H4911" s="31" t="str">
        <f t="shared" si="39"/>
        <v> </v>
      </c>
    </row>
    <row r="4912" spans="7:8">
      <c r="G4912" s="31" t="str">
        <f t="shared" si="38"/>
        <v> </v>
      </c>
      <c r="H4912" s="31" t="str">
        <f t="shared" si="39"/>
        <v> </v>
      </c>
    </row>
    <row r="4913" spans="7:8">
      <c r="G4913" s="31" t="str">
        <f t="shared" si="38"/>
        <v> </v>
      </c>
      <c r="H4913" s="31" t="str">
        <f t="shared" si="39"/>
        <v> </v>
      </c>
    </row>
    <row r="4914" spans="7:8">
      <c r="G4914" s="31" t="str">
        <f t="shared" si="38"/>
        <v> </v>
      </c>
      <c r="H4914" s="31" t="str">
        <f t="shared" si="39"/>
        <v> </v>
      </c>
    </row>
    <row r="4915" spans="7:8">
      <c r="G4915" s="31" t="str">
        <f t="shared" si="38"/>
        <v> </v>
      </c>
      <c r="H4915" s="31" t="str">
        <f t="shared" si="39"/>
        <v> </v>
      </c>
    </row>
    <row r="4916" spans="7:8">
      <c r="G4916" s="31" t="str">
        <f t="shared" si="38"/>
        <v> </v>
      </c>
      <c r="H4916" s="31" t="str">
        <f t="shared" si="39"/>
        <v> </v>
      </c>
    </row>
    <row r="4917" spans="7:8">
      <c r="G4917" s="31" t="str">
        <f t="shared" si="38"/>
        <v> </v>
      </c>
      <c r="H4917" s="31" t="str">
        <f t="shared" si="39"/>
        <v> </v>
      </c>
    </row>
    <row r="4918" spans="7:8">
      <c r="G4918" s="31" t="str">
        <f t="shared" si="38"/>
        <v> </v>
      </c>
      <c r="H4918" s="31" t="str">
        <f t="shared" si="39"/>
        <v> </v>
      </c>
    </row>
    <row r="4919" spans="7:8">
      <c r="G4919" s="31" t="str">
        <f t="shared" si="38"/>
        <v> </v>
      </c>
      <c r="H4919" s="31" t="str">
        <f t="shared" si="39"/>
        <v> </v>
      </c>
    </row>
    <row r="4920" spans="7:8">
      <c r="G4920" s="31" t="str">
        <f t="shared" si="38"/>
        <v> </v>
      </c>
      <c r="H4920" s="31" t="str">
        <f t="shared" si="39"/>
        <v> </v>
      </c>
    </row>
    <row r="4921" spans="7:8">
      <c r="G4921" s="31" t="str">
        <f t="shared" si="38"/>
        <v> </v>
      </c>
      <c r="H4921" s="31" t="str">
        <f t="shared" si="39"/>
        <v> </v>
      </c>
    </row>
    <row r="4922" spans="7:8">
      <c r="G4922" s="31" t="str">
        <f t="shared" si="38"/>
        <v> </v>
      </c>
      <c r="H4922" s="31" t="str">
        <f t="shared" si="39"/>
        <v> </v>
      </c>
    </row>
    <row r="4923" spans="7:8">
      <c r="G4923" s="31" t="str">
        <f t="shared" si="38"/>
        <v> </v>
      </c>
      <c r="H4923" s="31" t="str">
        <f t="shared" si="39"/>
        <v> </v>
      </c>
    </row>
    <row r="4924" spans="7:8">
      <c r="G4924" s="31" t="str">
        <f t="shared" si="38"/>
        <v> </v>
      </c>
      <c r="H4924" s="31" t="str">
        <f t="shared" si="39"/>
        <v> </v>
      </c>
    </row>
    <row r="4925" spans="7:8">
      <c r="G4925" s="31" t="str">
        <f t="shared" si="38"/>
        <v> </v>
      </c>
      <c r="H4925" s="31" t="str">
        <f t="shared" si="39"/>
        <v> </v>
      </c>
    </row>
    <row r="4926" spans="7:8">
      <c r="G4926" s="31" t="str">
        <f t="shared" si="38"/>
        <v> </v>
      </c>
      <c r="H4926" s="31" t="str">
        <f t="shared" si="39"/>
        <v> </v>
      </c>
    </row>
    <row r="4927" spans="7:8">
      <c r="G4927" s="31" t="str">
        <f t="shared" si="38"/>
        <v> </v>
      </c>
      <c r="H4927" s="31" t="str">
        <f t="shared" si="39"/>
        <v> </v>
      </c>
    </row>
    <row r="4928" spans="7:8">
      <c r="G4928" s="31" t="str">
        <f t="shared" si="38"/>
        <v> </v>
      </c>
      <c r="H4928" s="31" t="str">
        <f t="shared" si="39"/>
        <v> </v>
      </c>
    </row>
    <row r="4929" spans="7:8">
      <c r="G4929" s="31" t="str">
        <f t="shared" si="38"/>
        <v> </v>
      </c>
      <c r="H4929" s="31" t="str">
        <f t="shared" si="39"/>
        <v> </v>
      </c>
    </row>
    <row r="4930" spans="7:8">
      <c r="G4930" s="31" t="str">
        <f t="shared" si="38"/>
        <v> </v>
      </c>
      <c r="H4930" s="31" t="str">
        <f t="shared" si="39"/>
        <v> </v>
      </c>
    </row>
    <row r="4931" spans="7:8">
      <c r="G4931" s="31" t="str">
        <f t="shared" si="38"/>
        <v> </v>
      </c>
      <c r="H4931" s="31" t="str">
        <f t="shared" si="39"/>
        <v> </v>
      </c>
    </row>
    <row r="4932" spans="7:8">
      <c r="G4932" s="31" t="str">
        <f t="shared" si="38"/>
        <v> </v>
      </c>
      <c r="H4932" s="31" t="str">
        <f t="shared" si="39"/>
        <v> </v>
      </c>
    </row>
    <row r="4933" spans="7:8">
      <c r="G4933" s="31" t="str">
        <f t="shared" si="38"/>
        <v> </v>
      </c>
      <c r="H4933" s="31" t="str">
        <f t="shared" si="39"/>
        <v> </v>
      </c>
    </row>
    <row r="4934" spans="7:8">
      <c r="G4934" s="31" t="str">
        <f t="shared" si="38"/>
        <v> </v>
      </c>
      <c r="H4934" s="31" t="str">
        <f t="shared" si="39"/>
        <v> </v>
      </c>
    </row>
    <row r="4935" spans="7:8">
      <c r="G4935" s="31" t="str">
        <f t="shared" si="38"/>
        <v> </v>
      </c>
      <c r="H4935" s="31" t="str">
        <f t="shared" si="39"/>
        <v> </v>
      </c>
    </row>
    <row r="4936" spans="7:8">
      <c r="G4936" s="31" t="str">
        <f t="shared" si="38"/>
        <v> </v>
      </c>
      <c r="H4936" s="31" t="str">
        <f t="shared" si="39"/>
        <v> </v>
      </c>
    </row>
    <row r="4937" spans="7:8">
      <c r="G4937" s="31" t="str">
        <f t="shared" si="38"/>
        <v> </v>
      </c>
      <c r="H4937" s="31" t="str">
        <f t="shared" si="39"/>
        <v> </v>
      </c>
    </row>
    <row r="4938" spans="7:8">
      <c r="G4938" s="31" t="str">
        <f t="shared" si="38"/>
        <v> </v>
      </c>
      <c r="H4938" s="31" t="str">
        <f t="shared" si="39"/>
        <v> </v>
      </c>
    </row>
    <row r="4939" spans="7:8">
      <c r="G4939" s="31" t="str">
        <f t="shared" si="38"/>
        <v> </v>
      </c>
      <c r="H4939" s="31" t="str">
        <f t="shared" si="39"/>
        <v> </v>
      </c>
    </row>
    <row r="4940" spans="7:8">
      <c r="G4940" s="31" t="str">
        <f t="shared" si="38"/>
        <v> </v>
      </c>
      <c r="H4940" s="31" t="str">
        <f t="shared" si="39"/>
        <v> </v>
      </c>
    </row>
    <row r="4941" spans="7:8">
      <c r="G4941" s="31" t="str">
        <f t="shared" si="38"/>
        <v> </v>
      </c>
      <c r="H4941" s="31" t="str">
        <f t="shared" si="39"/>
        <v> </v>
      </c>
    </row>
    <row r="4942" spans="7:8">
      <c r="G4942" s="31" t="str">
        <f t="shared" si="38"/>
        <v> </v>
      </c>
      <c r="H4942" s="31" t="str">
        <f t="shared" si="39"/>
        <v> </v>
      </c>
    </row>
    <row r="4943" spans="7:8">
      <c r="G4943" s="31" t="str">
        <f t="shared" si="38"/>
        <v> </v>
      </c>
      <c r="H4943" s="31" t="str">
        <f t="shared" si="39"/>
        <v> </v>
      </c>
    </row>
    <row r="4944" spans="7:8">
      <c r="G4944" s="31" t="str">
        <f t="shared" si="38"/>
        <v> </v>
      </c>
      <c r="H4944" s="31" t="str">
        <f t="shared" si="39"/>
        <v> </v>
      </c>
    </row>
    <row r="4945" spans="7:8">
      <c r="G4945" s="31" t="str">
        <f t="shared" si="38"/>
        <v> </v>
      </c>
      <c r="H4945" s="31" t="str">
        <f t="shared" si="39"/>
        <v> </v>
      </c>
    </row>
    <row r="4946" spans="7:8">
      <c r="G4946" s="31" t="str">
        <f t="shared" si="38"/>
        <v> </v>
      </c>
      <c r="H4946" s="31" t="str">
        <f t="shared" si="39"/>
        <v> </v>
      </c>
    </row>
    <row r="4947" spans="7:8">
      <c r="G4947" s="31" t="str">
        <f t="shared" si="38"/>
        <v> </v>
      </c>
      <c r="H4947" s="31" t="str">
        <f t="shared" si="39"/>
        <v> </v>
      </c>
    </row>
    <row r="4948" spans="7:8">
      <c r="G4948" s="31" t="str">
        <f t="shared" si="38"/>
        <v> </v>
      </c>
      <c r="H4948" s="31" t="str">
        <f t="shared" si="39"/>
        <v> </v>
      </c>
    </row>
    <row r="4949" spans="7:8">
      <c r="G4949" s="31" t="str">
        <f t="shared" si="38"/>
        <v> </v>
      </c>
      <c r="H4949" s="31" t="str">
        <f t="shared" si="39"/>
        <v> </v>
      </c>
    </row>
    <row r="4950" spans="7:8">
      <c r="G4950" s="31" t="str">
        <f t="shared" si="38"/>
        <v> </v>
      </c>
      <c r="H4950" s="31" t="str">
        <f t="shared" si="39"/>
        <v> </v>
      </c>
    </row>
    <row r="4951" spans="7:8">
      <c r="G4951" s="31" t="str">
        <f t="shared" si="38"/>
        <v> </v>
      </c>
      <c r="H4951" s="31" t="str">
        <f t="shared" si="39"/>
        <v> </v>
      </c>
    </row>
    <row r="4952" spans="7:8">
      <c r="G4952" s="31" t="str">
        <f t="shared" si="38"/>
        <v> </v>
      </c>
      <c r="H4952" s="31" t="str">
        <f t="shared" si="39"/>
        <v> </v>
      </c>
    </row>
    <row r="4953" spans="7:8">
      <c r="G4953" s="31" t="str">
        <f t="shared" si="38"/>
        <v> </v>
      </c>
      <c r="H4953" s="31" t="str">
        <f t="shared" si="39"/>
        <v> </v>
      </c>
    </row>
    <row r="4954" spans="7:8">
      <c r="G4954" s="31" t="str">
        <f t="shared" si="38"/>
        <v> </v>
      </c>
      <c r="H4954" s="31" t="str">
        <f t="shared" si="39"/>
        <v> </v>
      </c>
    </row>
    <row r="4955" spans="7:8">
      <c r="G4955" s="31" t="str">
        <f t="shared" si="38"/>
        <v> </v>
      </c>
      <c r="H4955" s="31" t="str">
        <f t="shared" si="39"/>
        <v> </v>
      </c>
    </row>
    <row r="4956" spans="7:8">
      <c r="G4956" s="31" t="str">
        <f t="shared" si="38"/>
        <v> </v>
      </c>
      <c r="H4956" s="31" t="str">
        <f t="shared" si="39"/>
        <v> </v>
      </c>
    </row>
    <row r="4957" spans="7:8">
      <c r="G4957" s="31" t="str">
        <f t="shared" si="38"/>
        <v> </v>
      </c>
      <c r="H4957" s="31" t="str">
        <f t="shared" si="39"/>
        <v> </v>
      </c>
    </row>
    <row r="4958" spans="7:8">
      <c r="G4958" s="31" t="str">
        <f t="shared" si="38"/>
        <v> </v>
      </c>
      <c r="H4958" s="31" t="str">
        <f t="shared" si="39"/>
        <v> </v>
      </c>
    </row>
    <row r="4959" spans="7:8">
      <c r="G4959" s="31" t="str">
        <f t="shared" si="38"/>
        <v> </v>
      </c>
      <c r="H4959" s="31" t="str">
        <f t="shared" si="39"/>
        <v> </v>
      </c>
    </row>
    <row r="4960" spans="7:8">
      <c r="G4960" s="31" t="str">
        <f t="shared" si="38"/>
        <v> </v>
      </c>
      <c r="H4960" s="31" t="str">
        <f t="shared" si="39"/>
        <v> </v>
      </c>
    </row>
    <row r="4961" spans="7:8">
      <c r="G4961" s="31" t="str">
        <f t="shared" si="38"/>
        <v> </v>
      </c>
      <c r="H4961" s="31" t="str">
        <f t="shared" si="39"/>
        <v> </v>
      </c>
    </row>
    <row r="4962" spans="7:8">
      <c r="G4962" s="31" t="str">
        <f t="shared" si="38"/>
        <v> </v>
      </c>
      <c r="H4962" s="31" t="str">
        <f t="shared" si="39"/>
        <v> </v>
      </c>
    </row>
    <row r="4963" spans="7:8">
      <c r="G4963" s="31" t="str">
        <f t="shared" si="38"/>
        <v> </v>
      </c>
      <c r="H4963" s="31" t="str">
        <f t="shared" si="39"/>
        <v> </v>
      </c>
    </row>
    <row r="4964" spans="7:8">
      <c r="G4964" s="31" t="str">
        <f t="shared" si="38"/>
        <v> </v>
      </c>
      <c r="H4964" s="31" t="str">
        <f t="shared" si="39"/>
        <v> </v>
      </c>
    </row>
    <row r="4965" spans="7:8">
      <c r="G4965" s="31" t="str">
        <f t="shared" si="38"/>
        <v> </v>
      </c>
      <c r="H4965" s="31" t="str">
        <f t="shared" si="39"/>
        <v> </v>
      </c>
    </row>
    <row r="4966" spans="7:8">
      <c r="G4966" s="31" t="str">
        <f t="shared" si="38"/>
        <v> </v>
      </c>
      <c r="H4966" s="31" t="str">
        <f t="shared" si="39"/>
        <v> </v>
      </c>
    </row>
    <row r="4967" spans="7:8">
      <c r="G4967" s="31" t="str">
        <f t="shared" si="38"/>
        <v> </v>
      </c>
      <c r="H4967" s="31" t="str">
        <f t="shared" si="39"/>
        <v> </v>
      </c>
    </row>
    <row r="4968" spans="7:8">
      <c r="G4968" s="31" t="str">
        <f t="shared" si="38"/>
        <v> </v>
      </c>
      <c r="H4968" s="31" t="str">
        <f t="shared" si="39"/>
        <v> </v>
      </c>
    </row>
    <row r="4969" spans="7:8">
      <c r="G4969" s="31" t="str">
        <f t="shared" si="38"/>
        <v> </v>
      </c>
      <c r="H4969" s="31" t="str">
        <f t="shared" si="39"/>
        <v> </v>
      </c>
    </row>
    <row r="4970" spans="7:8">
      <c r="G4970" s="31" t="str">
        <f t="shared" si="38"/>
        <v> </v>
      </c>
      <c r="H4970" s="31" t="str">
        <f t="shared" si="39"/>
        <v> </v>
      </c>
    </row>
    <row r="4971" spans="7:8">
      <c r="G4971" s="31" t="str">
        <f t="shared" si="38"/>
        <v> </v>
      </c>
      <c r="H4971" s="31" t="str">
        <f t="shared" si="39"/>
        <v> </v>
      </c>
    </row>
    <row r="4972" spans="7:8">
      <c r="G4972" s="31" t="str">
        <f t="shared" si="38"/>
        <v> </v>
      </c>
      <c r="H4972" s="31" t="str">
        <f t="shared" si="39"/>
        <v> </v>
      </c>
    </row>
    <row r="4973" spans="7:8">
      <c r="G4973" s="31" t="str">
        <f t="shared" si="38"/>
        <v> </v>
      </c>
      <c r="H4973" s="31" t="str">
        <f t="shared" si="39"/>
        <v> </v>
      </c>
    </row>
    <row r="4974" spans="7:8">
      <c r="G4974" s="31" t="str">
        <f t="shared" si="38"/>
        <v> </v>
      </c>
      <c r="H4974" s="31" t="str">
        <f t="shared" si="39"/>
        <v> </v>
      </c>
    </row>
    <row r="4975" spans="7:8">
      <c r="G4975" s="31" t="str">
        <f t="shared" si="38"/>
        <v> </v>
      </c>
      <c r="H4975" s="31" t="str">
        <f t="shared" si="39"/>
        <v> </v>
      </c>
    </row>
    <row r="4976" spans="7:8">
      <c r="G4976" s="31" t="str">
        <f t="shared" si="38"/>
        <v> </v>
      </c>
      <c r="H4976" s="31" t="str">
        <f t="shared" si="39"/>
        <v> </v>
      </c>
    </row>
    <row r="4977" spans="7:8">
      <c r="G4977" s="31" t="str">
        <f t="shared" si="38"/>
        <v> </v>
      </c>
      <c r="H4977" s="31" t="str">
        <f t="shared" si="39"/>
        <v> </v>
      </c>
    </row>
    <row r="4978" spans="7:8">
      <c r="G4978" s="31" t="str">
        <f t="shared" si="38"/>
        <v> </v>
      </c>
      <c r="H4978" s="31" t="str">
        <f t="shared" si="39"/>
        <v> </v>
      </c>
    </row>
    <row r="4979" spans="7:8">
      <c r="G4979" s="31" t="str">
        <f t="shared" si="38"/>
        <v> </v>
      </c>
      <c r="H4979" s="31" t="str">
        <f t="shared" si="39"/>
        <v> </v>
      </c>
    </row>
    <row r="4980" spans="7:8">
      <c r="G4980" s="31" t="str">
        <f t="shared" si="38"/>
        <v> </v>
      </c>
      <c r="H4980" s="31" t="str">
        <f t="shared" si="39"/>
        <v> </v>
      </c>
    </row>
    <row r="4981" spans="7:8">
      <c r="G4981" s="31" t="str">
        <f t="shared" si="38"/>
        <v> </v>
      </c>
      <c r="H4981" s="31" t="str">
        <f t="shared" si="39"/>
        <v> </v>
      </c>
    </row>
    <row r="4982" spans="7:8">
      <c r="G4982" s="31" t="str">
        <f t="shared" si="38"/>
        <v> </v>
      </c>
      <c r="H4982" s="31" t="str">
        <f t="shared" si="39"/>
        <v> </v>
      </c>
    </row>
    <row r="4983" spans="7:8">
      <c r="G4983" s="31" t="str">
        <f t="shared" si="38"/>
        <v> </v>
      </c>
      <c r="H4983" s="31" t="str">
        <f t="shared" si="39"/>
        <v> </v>
      </c>
    </row>
    <row r="4984" spans="7:8">
      <c r="G4984" s="31" t="str">
        <f t="shared" si="38"/>
        <v> </v>
      </c>
      <c r="H4984" s="31" t="str">
        <f t="shared" si="39"/>
        <v> </v>
      </c>
    </row>
    <row r="4985" spans="7:8">
      <c r="G4985" s="31" t="str">
        <f t="shared" si="38"/>
        <v> </v>
      </c>
      <c r="H4985" s="31" t="str">
        <f t="shared" si="39"/>
        <v> </v>
      </c>
    </row>
    <row r="4986" spans="7:8">
      <c r="G4986" s="31" t="str">
        <f t="shared" si="38"/>
        <v> </v>
      </c>
      <c r="H4986" s="31" t="str">
        <f t="shared" si="39"/>
        <v> </v>
      </c>
    </row>
    <row r="4987" spans="7:8">
      <c r="G4987" s="31" t="str">
        <f t="shared" si="38"/>
        <v> </v>
      </c>
      <c r="H4987" s="31" t="str">
        <f t="shared" si="39"/>
        <v> </v>
      </c>
    </row>
    <row r="4988" spans="7:8">
      <c r="G4988" s="31" t="str">
        <f t="shared" si="38"/>
        <v> </v>
      </c>
      <c r="H4988" s="31" t="str">
        <f t="shared" si="39"/>
        <v> </v>
      </c>
    </row>
    <row r="4989" spans="7:8">
      <c r="G4989" s="31" t="str">
        <f t="shared" si="38"/>
        <v> </v>
      </c>
      <c r="H4989" s="31" t="str">
        <f t="shared" si="39"/>
        <v> </v>
      </c>
    </row>
    <row r="4990" spans="7:8">
      <c r="G4990" s="31" t="str">
        <f t="shared" si="38"/>
        <v> </v>
      </c>
      <c r="H4990" s="31" t="str">
        <f t="shared" si="39"/>
        <v> </v>
      </c>
    </row>
    <row r="4991" spans="7:8">
      <c r="G4991" s="31" t="str">
        <f t="shared" si="38"/>
        <v> </v>
      </c>
      <c r="H4991" s="31" t="str">
        <f t="shared" si="39"/>
        <v> </v>
      </c>
    </row>
    <row r="4992" spans="7:8">
      <c r="G4992" s="31" t="str">
        <f t="shared" si="38"/>
        <v> </v>
      </c>
      <c r="H4992" s="31" t="str">
        <f t="shared" si="39"/>
        <v> </v>
      </c>
    </row>
    <row r="4993" spans="7:8">
      <c r="G4993" s="31" t="str">
        <f t="shared" si="38"/>
        <v> </v>
      </c>
      <c r="H4993" s="31" t="str">
        <f t="shared" si="39"/>
        <v> </v>
      </c>
    </row>
    <row r="4994" spans="7:8">
      <c r="G4994" s="31" t="str">
        <f t="shared" si="38"/>
        <v> </v>
      </c>
      <c r="H4994" s="31" t="str">
        <f t="shared" si="39"/>
        <v> </v>
      </c>
    </row>
    <row r="4995" spans="7:8">
      <c r="G4995" s="31" t="str">
        <f t="shared" si="38"/>
        <v> </v>
      </c>
      <c r="H4995" s="31" t="str">
        <f t="shared" si="39"/>
        <v> </v>
      </c>
    </row>
    <row r="4996" spans="7:8">
      <c r="G4996" s="31" t="str">
        <f t="shared" si="38"/>
        <v> </v>
      </c>
      <c r="H4996" s="31" t="str">
        <f t="shared" si="39"/>
        <v> </v>
      </c>
    </row>
    <row r="4997" spans="7:8">
      <c r="G4997" s="31" t="str">
        <f t="shared" si="38"/>
        <v> </v>
      </c>
      <c r="H4997" s="31" t="str">
        <f t="shared" si="39"/>
        <v> </v>
      </c>
    </row>
    <row r="4998" spans="7:8">
      <c r="G4998" s="31" t="str">
        <f t="shared" si="38"/>
        <v> </v>
      </c>
      <c r="H4998" s="31" t="str">
        <f t="shared" si="39"/>
        <v> </v>
      </c>
    </row>
    <row r="4999" spans="7:8">
      <c r="G4999" s="31" t="str">
        <f t="shared" si="38"/>
        <v> </v>
      </c>
      <c r="H4999" s="31" t="str">
        <f t="shared" si="39"/>
        <v> </v>
      </c>
    </row>
    <row r="5000" spans="7:8">
      <c r="G5000" s="31" t="str">
        <f t="shared" si="38"/>
        <v> </v>
      </c>
      <c r="H5000" s="31" t="str">
        <f t="shared" si="39"/>
        <v> </v>
      </c>
    </row>
    <row r="5001" spans="7:8">
      <c r="G5001" s="31" t="str">
        <f t="shared" si="38"/>
        <v> </v>
      </c>
      <c r="H5001" s="31" t="str">
        <f t="shared" si="39"/>
        <v> </v>
      </c>
    </row>
    <row r="5002" spans="7:8">
      <c r="G5002" s="31" t="str">
        <f t="shared" si="38"/>
        <v> </v>
      </c>
      <c r="H5002" s="31" t="str">
        <f t="shared" si="39"/>
        <v> </v>
      </c>
    </row>
    <row r="5003" spans="7:8">
      <c r="G5003" s="31" t="str">
        <f t="shared" si="38"/>
        <v> </v>
      </c>
      <c r="H5003" s="31" t="str">
        <f t="shared" si="39"/>
        <v> </v>
      </c>
    </row>
    <row r="5004" spans="7:8">
      <c r="G5004" s="31" t="str">
        <f t="shared" si="38"/>
        <v> </v>
      </c>
      <c r="H5004" s="31" t="str">
        <f t="shared" si="39"/>
        <v> </v>
      </c>
    </row>
    <row r="5005" spans="7:8">
      <c r="G5005" s="31" t="str">
        <f t="shared" si="38"/>
        <v> </v>
      </c>
      <c r="H5005" s="31" t="str">
        <f t="shared" si="39"/>
        <v> </v>
      </c>
    </row>
    <row r="5006" spans="7:8">
      <c r="G5006" s="31" t="str">
        <f t="shared" si="38"/>
        <v> </v>
      </c>
      <c r="H5006" s="31" t="str">
        <f t="shared" si="39"/>
        <v> </v>
      </c>
    </row>
    <row r="5007" spans="7:8">
      <c r="G5007" s="31" t="str">
        <f t="shared" si="38"/>
        <v> </v>
      </c>
      <c r="H5007" s="31" t="str">
        <f t="shared" si="39"/>
        <v> </v>
      </c>
    </row>
    <row r="5008" spans="7:8">
      <c r="G5008" s="31" t="str">
        <f t="shared" si="38"/>
        <v> </v>
      </c>
      <c r="H5008" s="31" t="str">
        <f t="shared" si="39"/>
        <v> </v>
      </c>
    </row>
    <row r="5009" spans="7:8">
      <c r="G5009" s="31" t="str">
        <f t="shared" si="38"/>
        <v> </v>
      </c>
      <c r="H5009" s="31" t="str">
        <f t="shared" si="39"/>
        <v> </v>
      </c>
    </row>
    <row r="5010" spans="7:8">
      <c r="G5010" s="31" t="str">
        <f t="shared" si="38"/>
        <v> </v>
      </c>
      <c r="H5010" s="31" t="str">
        <f t="shared" si="39"/>
        <v> </v>
      </c>
    </row>
    <row r="5011" spans="7:8">
      <c r="G5011" s="31" t="str">
        <f t="shared" si="38"/>
        <v> </v>
      </c>
      <c r="H5011" s="31" t="str">
        <f t="shared" si="39"/>
        <v> </v>
      </c>
    </row>
    <row r="5012" spans="7:8">
      <c r="G5012" s="31" t="str">
        <f t="shared" si="38"/>
        <v> </v>
      </c>
      <c r="H5012" s="31" t="str">
        <f t="shared" si="39"/>
        <v> </v>
      </c>
    </row>
    <row r="5013" spans="7:8">
      <c r="G5013" s="31" t="str">
        <f t="shared" si="38"/>
        <v> </v>
      </c>
      <c r="H5013" s="31" t="str">
        <f t="shared" si="39"/>
        <v> </v>
      </c>
    </row>
    <row r="5014" spans="7:8">
      <c r="G5014" s="31" t="str">
        <f t="shared" si="38"/>
        <v> </v>
      </c>
      <c r="H5014" s="31" t="str">
        <f t="shared" si="39"/>
        <v> </v>
      </c>
    </row>
    <row r="5015" spans="7:8">
      <c r="G5015" s="31" t="str">
        <f t="shared" si="38"/>
        <v> </v>
      </c>
      <c r="H5015" s="31" t="str">
        <f t="shared" si="39"/>
        <v> </v>
      </c>
    </row>
    <row r="5016" spans="7:8">
      <c r="G5016" s="31" t="str">
        <f t="shared" si="38"/>
        <v> </v>
      </c>
      <c r="H5016" s="31" t="str">
        <f t="shared" si="39"/>
        <v> </v>
      </c>
    </row>
    <row r="5017" spans="7:8">
      <c r="G5017" s="31" t="str">
        <f t="shared" si="38"/>
        <v> </v>
      </c>
      <c r="H5017" s="31" t="str">
        <f t="shared" si="39"/>
        <v> </v>
      </c>
    </row>
    <row r="5018" spans="7:8">
      <c r="G5018" s="31" t="str">
        <f t="shared" si="38"/>
        <v> </v>
      </c>
      <c r="H5018" s="31" t="str">
        <f t="shared" si="39"/>
        <v> </v>
      </c>
    </row>
    <row r="5019" spans="7:8">
      <c r="G5019" s="31" t="str">
        <f t="shared" si="38"/>
        <v> </v>
      </c>
      <c r="H5019" s="31" t="str">
        <f t="shared" si="39"/>
        <v> </v>
      </c>
    </row>
    <row r="5020" spans="7:8">
      <c r="G5020" s="31" t="str">
        <f t="shared" si="38"/>
        <v> </v>
      </c>
      <c r="H5020" s="31" t="str">
        <f t="shared" si="39"/>
        <v> </v>
      </c>
    </row>
    <row r="5021" spans="7:8">
      <c r="G5021" s="31" t="str">
        <f t="shared" si="38"/>
        <v> </v>
      </c>
      <c r="H5021" s="31" t="str">
        <f t="shared" si="39"/>
        <v> </v>
      </c>
    </row>
    <row r="5022" spans="7:8">
      <c r="G5022" s="31" t="str">
        <f t="shared" si="38"/>
        <v> </v>
      </c>
      <c r="H5022" s="31" t="str">
        <f t="shared" si="39"/>
        <v> </v>
      </c>
    </row>
    <row r="5023" spans="7:8">
      <c r="G5023" s="31" t="str">
        <f t="shared" si="38"/>
        <v> </v>
      </c>
      <c r="H5023" s="31" t="str">
        <f t="shared" si="39"/>
        <v> </v>
      </c>
    </row>
    <row r="5024" spans="7:8">
      <c r="G5024" s="31" t="str">
        <f t="shared" si="38"/>
        <v> </v>
      </c>
      <c r="H5024" s="31" t="str">
        <f t="shared" si="39"/>
        <v> </v>
      </c>
    </row>
    <row r="5025" spans="7:8">
      <c r="G5025" s="31" t="str">
        <f t="shared" si="38"/>
        <v> </v>
      </c>
      <c r="H5025" s="31" t="str">
        <f t="shared" si="39"/>
        <v> </v>
      </c>
    </row>
    <row r="5026" spans="7:8">
      <c r="G5026" s="31" t="str">
        <f t="shared" si="38"/>
        <v> </v>
      </c>
      <c r="H5026" s="31" t="str">
        <f t="shared" si="39"/>
        <v> </v>
      </c>
    </row>
    <row r="5027" spans="7:8">
      <c r="G5027" s="31" t="str">
        <f t="shared" si="38"/>
        <v> </v>
      </c>
      <c r="H5027" s="31" t="str">
        <f t="shared" si="39"/>
        <v> </v>
      </c>
    </row>
    <row r="5028" spans="7:8">
      <c r="G5028" s="31" t="str">
        <f t="shared" si="38"/>
        <v> </v>
      </c>
      <c r="H5028" s="31" t="str">
        <f t="shared" si="39"/>
        <v> </v>
      </c>
    </row>
    <row r="5029" spans="7:8">
      <c r="G5029" s="31" t="str">
        <f t="shared" si="38"/>
        <v> </v>
      </c>
      <c r="H5029" s="31" t="str">
        <f t="shared" si="39"/>
        <v> </v>
      </c>
    </row>
    <row r="5030" spans="7:8">
      <c r="G5030" s="31" t="str">
        <f t="shared" si="38"/>
        <v> </v>
      </c>
      <c r="H5030" s="31" t="str">
        <f t="shared" si="39"/>
        <v> </v>
      </c>
    </row>
    <row r="5031" spans="7:8">
      <c r="G5031" s="31" t="str">
        <f t="shared" si="38"/>
        <v> </v>
      </c>
      <c r="H5031" s="31" t="str">
        <f t="shared" si="39"/>
        <v> </v>
      </c>
    </row>
    <row r="5032" spans="7:8">
      <c r="G5032" s="31" t="str">
        <f t="shared" si="38"/>
        <v> </v>
      </c>
      <c r="H5032" s="31" t="str">
        <f t="shared" si="39"/>
        <v> </v>
      </c>
    </row>
    <row r="5033" spans="7:8">
      <c r="G5033" s="31" t="str">
        <f t="shared" si="38"/>
        <v> </v>
      </c>
      <c r="H5033" s="31" t="str">
        <f t="shared" si="39"/>
        <v> </v>
      </c>
    </row>
    <row r="5034" spans="7:8">
      <c r="G5034" s="31" t="str">
        <f t="shared" si="38"/>
        <v> </v>
      </c>
      <c r="H5034" s="31" t="str">
        <f t="shared" si="39"/>
        <v> </v>
      </c>
    </row>
    <row r="5035" spans="7:8">
      <c r="G5035" s="31" t="str">
        <f t="shared" si="38"/>
        <v> </v>
      </c>
      <c r="H5035" s="31" t="str">
        <f t="shared" si="39"/>
        <v> </v>
      </c>
    </row>
    <row r="5036" spans="7:8">
      <c r="G5036" s="31" t="str">
        <f t="shared" si="38"/>
        <v> </v>
      </c>
      <c r="H5036" s="31" t="str">
        <f t="shared" si="39"/>
        <v> </v>
      </c>
    </row>
    <row r="5037" spans="7:8">
      <c r="G5037" s="31" t="str">
        <f t="shared" si="38"/>
        <v> </v>
      </c>
      <c r="H5037" s="31" t="str">
        <f t="shared" si="39"/>
        <v> </v>
      </c>
    </row>
    <row r="5038" spans="7:8">
      <c r="G5038" s="31" t="str">
        <f t="shared" si="38"/>
        <v> </v>
      </c>
      <c r="H5038" s="31" t="str">
        <f t="shared" si="39"/>
        <v> </v>
      </c>
    </row>
    <row r="5039" spans="7:8">
      <c r="G5039" s="31" t="str">
        <f t="shared" si="38"/>
        <v> </v>
      </c>
      <c r="H5039" s="31" t="str">
        <f t="shared" si="39"/>
        <v> </v>
      </c>
    </row>
    <row r="5040" spans="7:8">
      <c r="G5040" s="31" t="str">
        <f t="shared" si="38"/>
        <v> </v>
      </c>
      <c r="H5040" s="31" t="str">
        <f t="shared" si="39"/>
        <v> </v>
      </c>
    </row>
    <row r="5041" spans="7:8">
      <c r="G5041" s="31" t="str">
        <f t="shared" si="38"/>
        <v> </v>
      </c>
      <c r="H5041" s="31" t="str">
        <f t="shared" si="39"/>
        <v> </v>
      </c>
    </row>
    <row r="5042" spans="7:8">
      <c r="G5042" s="31" t="str">
        <f t="shared" si="38"/>
        <v> </v>
      </c>
      <c r="H5042" s="31" t="str">
        <f t="shared" si="39"/>
        <v> </v>
      </c>
    </row>
    <row r="5043" spans="7:8">
      <c r="G5043" s="31" t="str">
        <f t="shared" si="38"/>
        <v> </v>
      </c>
      <c r="H5043" s="31" t="str">
        <f t="shared" si="39"/>
        <v> </v>
      </c>
    </row>
    <row r="5044" spans="7:8">
      <c r="G5044" s="31" t="str">
        <f t="shared" si="38"/>
        <v> </v>
      </c>
      <c r="H5044" s="31" t="str">
        <f t="shared" si="39"/>
        <v> </v>
      </c>
    </row>
    <row r="5045" spans="7:8">
      <c r="G5045" s="31" t="str">
        <f t="shared" si="38"/>
        <v> </v>
      </c>
      <c r="H5045" s="31" t="str">
        <f t="shared" si="39"/>
        <v> </v>
      </c>
    </row>
    <row r="5046" spans="7:8">
      <c r="G5046" s="31" t="str">
        <f t="shared" si="38"/>
        <v> </v>
      </c>
      <c r="H5046" s="31" t="str">
        <f t="shared" si="39"/>
        <v> </v>
      </c>
    </row>
    <row r="5047" spans="7:8">
      <c r="G5047" s="31" t="str">
        <f t="shared" si="38"/>
        <v> </v>
      </c>
      <c r="H5047" s="31" t="str">
        <f t="shared" si="39"/>
        <v> </v>
      </c>
    </row>
    <row r="5048" spans="7:8">
      <c r="G5048" s="31" t="str">
        <f t="shared" si="38"/>
        <v> </v>
      </c>
      <c r="H5048" s="31" t="str">
        <f t="shared" si="39"/>
        <v> </v>
      </c>
    </row>
    <row r="5049" spans="7:8">
      <c r="G5049" s="31" t="str">
        <f t="shared" si="38"/>
        <v> </v>
      </c>
      <c r="H5049" s="31" t="str">
        <f t="shared" si="39"/>
        <v> </v>
      </c>
    </row>
    <row r="5050" spans="7:8">
      <c r="G5050" s="31" t="str">
        <f t="shared" si="38"/>
        <v> </v>
      </c>
      <c r="H5050" s="31" t="str">
        <f t="shared" si="39"/>
        <v> </v>
      </c>
    </row>
    <row r="5051" spans="7:8">
      <c r="G5051" s="31" t="str">
        <f t="shared" si="38"/>
        <v> </v>
      </c>
      <c r="H5051" s="31" t="str">
        <f t="shared" si="39"/>
        <v> </v>
      </c>
    </row>
    <row r="5052" spans="7:8">
      <c r="G5052" s="31" t="str">
        <f t="shared" si="38"/>
        <v> </v>
      </c>
      <c r="H5052" s="31" t="str">
        <f t="shared" si="39"/>
        <v> </v>
      </c>
    </row>
    <row r="5053" spans="7:8">
      <c r="G5053" s="31" t="str">
        <f t="shared" si="38"/>
        <v> </v>
      </c>
      <c r="H5053" s="31" t="str">
        <f t="shared" si="39"/>
        <v> </v>
      </c>
    </row>
    <row r="5054" spans="7:8">
      <c r="G5054" s="31" t="str">
        <f t="shared" si="38"/>
        <v> </v>
      </c>
      <c r="H5054" s="31" t="str">
        <f t="shared" si="39"/>
        <v> </v>
      </c>
    </row>
    <row r="5055" spans="7:8">
      <c r="G5055" s="31" t="str">
        <f t="shared" si="38"/>
        <v> </v>
      </c>
      <c r="H5055" s="31" t="str">
        <f t="shared" si="39"/>
        <v> </v>
      </c>
    </row>
    <row r="5056" spans="7:8">
      <c r="G5056" s="31" t="str">
        <f t="shared" si="38"/>
        <v> </v>
      </c>
      <c r="H5056" s="31" t="str">
        <f t="shared" si="39"/>
        <v> </v>
      </c>
    </row>
    <row r="5057" spans="7:8">
      <c r="G5057" s="31" t="str">
        <f t="shared" si="38"/>
        <v> </v>
      </c>
      <c r="H5057" s="31" t="str">
        <f t="shared" si="39"/>
        <v> </v>
      </c>
    </row>
    <row r="5058" spans="7:8">
      <c r="G5058" s="31" t="str">
        <f t="shared" si="38"/>
        <v> </v>
      </c>
      <c r="H5058" s="31" t="str">
        <f t="shared" si="39"/>
        <v> </v>
      </c>
    </row>
    <row r="5059" spans="7:8">
      <c r="G5059" s="31" t="str">
        <f t="shared" si="38"/>
        <v> </v>
      </c>
      <c r="H5059" s="31" t="str">
        <f t="shared" si="39"/>
        <v> </v>
      </c>
    </row>
    <row r="5060" spans="7:8">
      <c r="G5060" s="31" t="str">
        <f t="shared" si="38"/>
        <v> </v>
      </c>
      <c r="H5060" s="31" t="str">
        <f t="shared" si="39"/>
        <v> </v>
      </c>
    </row>
    <row r="5061" spans="7:8">
      <c r="G5061" s="31" t="str">
        <f t="shared" si="38"/>
        <v> </v>
      </c>
      <c r="H5061" s="31" t="str">
        <f t="shared" si="39"/>
        <v> </v>
      </c>
    </row>
    <row r="5062" spans="7:8">
      <c r="G5062" s="31" t="str">
        <f t="shared" si="38"/>
        <v> </v>
      </c>
      <c r="H5062" s="31" t="str">
        <f t="shared" si="39"/>
        <v> </v>
      </c>
    </row>
    <row r="5063" spans="7:8">
      <c r="G5063" s="31" t="str">
        <f t="shared" si="38"/>
        <v> </v>
      </c>
      <c r="H5063" s="31" t="str">
        <f t="shared" si="39"/>
        <v> </v>
      </c>
    </row>
    <row r="5064" spans="7:8">
      <c r="G5064" s="31" t="str">
        <f t="shared" si="38"/>
        <v> </v>
      </c>
      <c r="H5064" s="31" t="str">
        <f t="shared" si="39"/>
        <v> </v>
      </c>
    </row>
    <row r="5065" spans="7:8">
      <c r="G5065" s="31" t="str">
        <f t="shared" si="38"/>
        <v> </v>
      </c>
      <c r="H5065" s="31" t="str">
        <f t="shared" si="39"/>
        <v> </v>
      </c>
    </row>
    <row r="5066" spans="7:8">
      <c r="G5066" s="31" t="str">
        <f t="shared" si="38"/>
        <v> </v>
      </c>
      <c r="H5066" s="31" t="str">
        <f t="shared" si="39"/>
        <v> </v>
      </c>
    </row>
    <row r="5067" spans="7:8">
      <c r="G5067" s="31" t="str">
        <f t="shared" si="38"/>
        <v> </v>
      </c>
      <c r="H5067" s="31" t="str">
        <f t="shared" si="39"/>
        <v> </v>
      </c>
    </row>
    <row r="5068" spans="7:8">
      <c r="G5068" s="31" t="str">
        <f t="shared" si="38"/>
        <v> </v>
      </c>
      <c r="H5068" s="31" t="str">
        <f t="shared" si="39"/>
        <v> </v>
      </c>
    </row>
    <row r="5069" spans="7:8">
      <c r="G5069" s="31" t="str">
        <f t="shared" si="38"/>
        <v> </v>
      </c>
      <c r="H5069" s="31" t="str">
        <f t="shared" si="39"/>
        <v> </v>
      </c>
    </row>
    <row r="5070" spans="7:8">
      <c r="G5070" s="31" t="str">
        <f t="shared" si="38"/>
        <v> </v>
      </c>
      <c r="H5070" s="31" t="str">
        <f t="shared" si="39"/>
        <v> </v>
      </c>
    </row>
    <row r="5071" spans="7:8">
      <c r="G5071" s="31" t="str">
        <f t="shared" si="38"/>
        <v> </v>
      </c>
      <c r="H5071" s="31" t="str">
        <f t="shared" si="39"/>
        <v> </v>
      </c>
    </row>
    <row r="5072" spans="7:8">
      <c r="G5072" s="31" t="str">
        <f t="shared" si="38"/>
        <v> </v>
      </c>
      <c r="H5072" s="31" t="str">
        <f t="shared" si="39"/>
        <v> </v>
      </c>
    </row>
    <row r="5073" spans="7:8">
      <c r="G5073" s="31" t="str">
        <f t="shared" si="38"/>
        <v> </v>
      </c>
      <c r="H5073" s="31" t="str">
        <f t="shared" si="39"/>
        <v> </v>
      </c>
    </row>
    <row r="5074" spans="7:8">
      <c r="G5074" s="31" t="str">
        <f t="shared" si="38"/>
        <v> </v>
      </c>
      <c r="H5074" s="31" t="str">
        <f t="shared" si="39"/>
        <v> </v>
      </c>
    </row>
    <row r="5075" spans="7:8">
      <c r="G5075" s="31" t="str">
        <f t="shared" si="38"/>
        <v> </v>
      </c>
      <c r="H5075" s="31" t="str">
        <f t="shared" si="39"/>
        <v> </v>
      </c>
    </row>
    <row r="5076" spans="7:8">
      <c r="G5076" s="31" t="str">
        <f t="shared" si="38"/>
        <v> </v>
      </c>
      <c r="H5076" s="31" t="str">
        <f t="shared" si="39"/>
        <v> </v>
      </c>
    </row>
    <row r="5077" spans="7:8">
      <c r="G5077" s="31" t="str">
        <f t="shared" si="38"/>
        <v> </v>
      </c>
      <c r="H5077" s="31" t="str">
        <f t="shared" si="39"/>
        <v> </v>
      </c>
    </row>
    <row r="5078" spans="7:8">
      <c r="G5078" s="31" t="str">
        <f t="shared" si="38"/>
        <v> </v>
      </c>
      <c r="H5078" s="31" t="str">
        <f t="shared" si="39"/>
        <v> </v>
      </c>
    </row>
    <row r="5079" spans="7:8">
      <c r="G5079" s="31" t="str">
        <f t="shared" si="38"/>
        <v> </v>
      </c>
      <c r="H5079" s="31" t="str">
        <f t="shared" si="39"/>
        <v> </v>
      </c>
    </row>
    <row r="5080" spans="7:8">
      <c r="G5080" s="31" t="str">
        <f t="shared" si="38"/>
        <v> </v>
      </c>
      <c r="H5080" s="31" t="str">
        <f t="shared" si="39"/>
        <v> </v>
      </c>
    </row>
    <row r="5081" spans="7:8">
      <c r="G5081" s="31" t="str">
        <f t="shared" si="38"/>
        <v> </v>
      </c>
      <c r="H5081" s="31" t="str">
        <f t="shared" si="39"/>
        <v> </v>
      </c>
    </row>
    <row r="5082" spans="7:8">
      <c r="G5082" s="31" t="str">
        <f t="shared" si="38"/>
        <v> </v>
      </c>
      <c r="H5082" s="31" t="str">
        <f t="shared" si="39"/>
        <v> </v>
      </c>
    </row>
    <row r="5083" spans="7:8">
      <c r="G5083" s="31" t="str">
        <f t="shared" si="38"/>
        <v> </v>
      </c>
      <c r="H5083" s="31" t="str">
        <f t="shared" si="39"/>
        <v> </v>
      </c>
    </row>
    <row r="5084" spans="7:8">
      <c r="G5084" s="31" t="str">
        <f t="shared" si="38"/>
        <v> </v>
      </c>
      <c r="H5084" s="31" t="str">
        <f t="shared" si="39"/>
        <v> </v>
      </c>
    </row>
    <row r="5085" spans="7:8">
      <c r="G5085" s="31" t="str">
        <f t="shared" si="38"/>
        <v> </v>
      </c>
      <c r="H5085" s="31" t="str">
        <f t="shared" si="39"/>
        <v> </v>
      </c>
    </row>
    <row r="5086" spans="7:8">
      <c r="G5086" s="31" t="str">
        <f t="shared" si="38"/>
        <v> </v>
      </c>
      <c r="H5086" s="31" t="str">
        <f t="shared" si="39"/>
        <v> </v>
      </c>
    </row>
    <row r="5087" spans="7:8">
      <c r="G5087" s="31" t="str">
        <f t="shared" si="38"/>
        <v> </v>
      </c>
      <c r="H5087" s="31" t="str">
        <f t="shared" si="39"/>
        <v> </v>
      </c>
    </row>
    <row r="5088" spans="7:8">
      <c r="G5088" s="31" t="str">
        <f t="shared" si="38"/>
        <v> </v>
      </c>
      <c r="H5088" s="31" t="str">
        <f t="shared" si="39"/>
        <v> </v>
      </c>
    </row>
    <row r="5089" spans="7:8">
      <c r="G5089" s="31" t="str">
        <f t="shared" si="38"/>
        <v> </v>
      </c>
      <c r="H5089" s="31" t="str">
        <f t="shared" si="39"/>
        <v> </v>
      </c>
    </row>
    <row r="5090" spans="7:8">
      <c r="G5090" s="31" t="str">
        <f t="shared" si="38"/>
        <v> </v>
      </c>
      <c r="H5090" s="31" t="str">
        <f t="shared" si="39"/>
        <v> </v>
      </c>
    </row>
    <row r="5091" spans="7:8">
      <c r="G5091" s="31" t="str">
        <f t="shared" si="38"/>
        <v> </v>
      </c>
      <c r="H5091" s="31" t="str">
        <f t="shared" si="39"/>
        <v> </v>
      </c>
    </row>
    <row r="5092" spans="7:8">
      <c r="G5092" s="31" t="str">
        <f t="shared" si="38"/>
        <v> </v>
      </c>
      <c r="H5092" s="31" t="str">
        <f t="shared" si="39"/>
        <v> </v>
      </c>
    </row>
    <row r="5093" spans="7:8">
      <c r="G5093" s="31" t="str">
        <f t="shared" si="38"/>
        <v> </v>
      </c>
      <c r="H5093" s="31" t="str">
        <f t="shared" si="39"/>
        <v> </v>
      </c>
    </row>
    <row r="5094" spans="7:8">
      <c r="G5094" s="31" t="str">
        <f t="shared" si="38"/>
        <v> </v>
      </c>
      <c r="H5094" s="31" t="str">
        <f t="shared" si="39"/>
        <v> </v>
      </c>
    </row>
    <row r="5095" spans="7:8">
      <c r="G5095" s="31" t="str">
        <f t="shared" si="38"/>
        <v> </v>
      </c>
      <c r="H5095" s="31" t="str">
        <f t="shared" si="39"/>
        <v> </v>
      </c>
    </row>
    <row r="5096" spans="7:8">
      <c r="G5096" s="31" t="str">
        <f t="shared" si="38"/>
        <v> </v>
      </c>
      <c r="H5096" s="31" t="str">
        <f t="shared" si="39"/>
        <v> </v>
      </c>
    </row>
    <row r="5097" spans="7:8">
      <c r="G5097" s="31" t="str">
        <f t="shared" si="38"/>
        <v> </v>
      </c>
      <c r="H5097" s="31" t="str">
        <f t="shared" si="39"/>
        <v> </v>
      </c>
    </row>
    <row r="5098" spans="7:8">
      <c r="G5098" s="31" t="str">
        <f t="shared" si="38"/>
        <v> </v>
      </c>
      <c r="H5098" s="31" t="str">
        <f t="shared" si="39"/>
        <v> </v>
      </c>
    </row>
    <row r="5099" spans="7:8">
      <c r="G5099" s="31" t="str">
        <f t="shared" si="38"/>
        <v> </v>
      </c>
      <c r="H5099" s="31" t="str">
        <f t="shared" si="39"/>
        <v> </v>
      </c>
    </row>
    <row r="5100" spans="7:8">
      <c r="G5100" s="31" t="str">
        <f t="shared" si="38"/>
        <v> </v>
      </c>
      <c r="H5100" s="31" t="str">
        <f t="shared" si="39"/>
        <v> </v>
      </c>
    </row>
    <row r="5101" spans="7:8">
      <c r="G5101" s="31" t="str">
        <f t="shared" si="38"/>
        <v> </v>
      </c>
      <c r="H5101" s="31" t="str">
        <f t="shared" si="39"/>
        <v> </v>
      </c>
    </row>
    <row r="5102" spans="7:8">
      <c r="G5102" s="31" t="str">
        <f t="shared" ref="G5102:G5356" si="40">IFERROR(IF($D5102&gt;0,IF($D5102=$G$1,$F5102," ")," ")," ")</f>
        <v> </v>
      </c>
      <c r="H5102" s="31" t="str">
        <f t="shared" ref="H5102:H5356" si="41">IFERROR(IF($D5102&gt;0,IF($D5102=$H$1,$F5102," ")," ")," ")</f>
        <v> </v>
      </c>
    </row>
    <row r="5103" spans="7:8">
      <c r="G5103" s="31" t="str">
        <f t="shared" si="40"/>
        <v> </v>
      </c>
      <c r="H5103" s="31" t="str">
        <f t="shared" si="41"/>
        <v> </v>
      </c>
    </row>
    <row r="5104" spans="7:8">
      <c r="G5104" s="31" t="str">
        <f t="shared" si="40"/>
        <v> </v>
      </c>
      <c r="H5104" s="31" t="str">
        <f t="shared" si="41"/>
        <v> </v>
      </c>
    </row>
    <row r="5105" spans="7:8">
      <c r="G5105" s="31" t="str">
        <f t="shared" si="40"/>
        <v> </v>
      </c>
      <c r="H5105" s="31" t="str">
        <f t="shared" si="41"/>
        <v> </v>
      </c>
    </row>
    <row r="5106" spans="7:8">
      <c r="G5106" s="31" t="str">
        <f t="shared" si="40"/>
        <v> </v>
      </c>
      <c r="H5106" s="31" t="str">
        <f t="shared" si="41"/>
        <v> </v>
      </c>
    </row>
    <row r="5107" spans="7:8">
      <c r="G5107" s="31" t="str">
        <f t="shared" si="40"/>
        <v> </v>
      </c>
      <c r="H5107" s="31" t="str">
        <f t="shared" si="41"/>
        <v> </v>
      </c>
    </row>
    <row r="5108" spans="7:8">
      <c r="G5108" s="31" t="str">
        <f t="shared" si="40"/>
        <v> </v>
      </c>
      <c r="H5108" s="31" t="str">
        <f t="shared" si="41"/>
        <v> </v>
      </c>
    </row>
    <row r="5109" spans="7:8">
      <c r="G5109" s="31" t="str">
        <f t="shared" si="40"/>
        <v> </v>
      </c>
      <c r="H5109" s="31" t="str">
        <f t="shared" si="41"/>
        <v> </v>
      </c>
    </row>
    <row r="5110" spans="7:8">
      <c r="G5110" s="31" t="str">
        <f t="shared" si="40"/>
        <v> </v>
      </c>
      <c r="H5110" s="31" t="str">
        <f t="shared" si="41"/>
        <v> </v>
      </c>
    </row>
    <row r="5111" spans="7:8">
      <c r="G5111" s="31" t="str">
        <f t="shared" si="40"/>
        <v> </v>
      </c>
      <c r="H5111" s="31" t="str">
        <f t="shared" si="41"/>
        <v> </v>
      </c>
    </row>
    <row r="5112" spans="7:8">
      <c r="G5112" s="31" t="str">
        <f t="shared" si="40"/>
        <v> </v>
      </c>
      <c r="H5112" s="31" t="str">
        <f t="shared" si="41"/>
        <v> </v>
      </c>
    </row>
    <row r="5113" spans="7:8">
      <c r="G5113" s="31" t="str">
        <f t="shared" si="40"/>
        <v> </v>
      </c>
      <c r="H5113" s="31" t="str">
        <f t="shared" si="41"/>
        <v> </v>
      </c>
    </row>
    <row r="5114" spans="7:8">
      <c r="G5114" s="31" t="str">
        <f t="shared" si="40"/>
        <v> </v>
      </c>
      <c r="H5114" s="31" t="str">
        <f t="shared" si="41"/>
        <v> </v>
      </c>
    </row>
    <row r="5115" spans="7:8">
      <c r="G5115" s="31" t="str">
        <f t="shared" si="40"/>
        <v> </v>
      </c>
      <c r="H5115" s="31" t="str">
        <f t="shared" si="41"/>
        <v> </v>
      </c>
    </row>
    <row r="5116" spans="7:8">
      <c r="G5116" s="31" t="str">
        <f t="shared" si="40"/>
        <v> </v>
      </c>
      <c r="H5116" s="31" t="str">
        <f t="shared" si="41"/>
        <v> </v>
      </c>
    </row>
    <row r="5117" spans="7:8">
      <c r="G5117" s="31" t="str">
        <f t="shared" si="40"/>
        <v> </v>
      </c>
      <c r="H5117" s="31" t="str">
        <f t="shared" si="41"/>
        <v> </v>
      </c>
    </row>
    <row r="5118" spans="7:8">
      <c r="G5118" s="31" t="str">
        <f t="shared" si="40"/>
        <v> </v>
      </c>
      <c r="H5118" s="31" t="str">
        <f t="shared" si="41"/>
        <v> </v>
      </c>
    </row>
    <row r="5119" spans="7:8">
      <c r="G5119" s="31" t="str">
        <f t="shared" si="40"/>
        <v> </v>
      </c>
      <c r="H5119" s="31" t="str">
        <f t="shared" si="41"/>
        <v> </v>
      </c>
    </row>
    <row r="5120" spans="7:8">
      <c r="G5120" s="31" t="str">
        <f t="shared" si="40"/>
        <v> </v>
      </c>
      <c r="H5120" s="31" t="str">
        <f t="shared" si="41"/>
        <v> </v>
      </c>
    </row>
    <row r="5121" spans="7:8">
      <c r="G5121" s="31" t="str">
        <f t="shared" si="40"/>
        <v> </v>
      </c>
      <c r="H5121" s="31" t="str">
        <f t="shared" si="41"/>
        <v> </v>
      </c>
    </row>
    <row r="5122" spans="7:8">
      <c r="G5122" s="31" t="str">
        <f t="shared" si="40"/>
        <v> </v>
      </c>
      <c r="H5122" s="31" t="str">
        <f t="shared" si="41"/>
        <v> </v>
      </c>
    </row>
    <row r="5123" spans="7:8">
      <c r="G5123" s="31" t="str">
        <f t="shared" si="40"/>
        <v> </v>
      </c>
      <c r="H5123" s="31" t="str">
        <f t="shared" si="41"/>
        <v> </v>
      </c>
    </row>
    <row r="5124" spans="7:8">
      <c r="G5124" s="31" t="str">
        <f t="shared" si="40"/>
        <v> </v>
      </c>
      <c r="H5124" s="31" t="str">
        <f t="shared" si="41"/>
        <v> </v>
      </c>
    </row>
    <row r="5125" spans="7:8">
      <c r="G5125" s="31" t="str">
        <f t="shared" si="40"/>
        <v> </v>
      </c>
      <c r="H5125" s="31" t="str">
        <f t="shared" si="41"/>
        <v> </v>
      </c>
    </row>
    <row r="5126" spans="7:8">
      <c r="G5126" s="31" t="str">
        <f t="shared" si="40"/>
        <v> </v>
      </c>
      <c r="H5126" s="31" t="str">
        <f t="shared" si="41"/>
        <v> </v>
      </c>
    </row>
    <row r="5127" spans="7:8">
      <c r="G5127" s="31" t="str">
        <f t="shared" si="40"/>
        <v> </v>
      </c>
      <c r="H5127" s="31" t="str">
        <f t="shared" si="41"/>
        <v> </v>
      </c>
    </row>
    <row r="5128" spans="7:8">
      <c r="G5128" s="31" t="str">
        <f t="shared" si="40"/>
        <v> </v>
      </c>
      <c r="H5128" s="31" t="str">
        <f t="shared" si="41"/>
        <v> </v>
      </c>
    </row>
    <row r="5129" spans="7:8">
      <c r="G5129" s="31" t="str">
        <f t="shared" si="40"/>
        <v> </v>
      </c>
      <c r="H5129" s="31" t="str">
        <f t="shared" si="41"/>
        <v> </v>
      </c>
    </row>
    <row r="5130" spans="7:8">
      <c r="G5130" s="31" t="str">
        <f t="shared" si="40"/>
        <v> </v>
      </c>
      <c r="H5130" s="31" t="str">
        <f t="shared" si="41"/>
        <v> </v>
      </c>
    </row>
    <row r="5131" spans="7:8">
      <c r="G5131" s="31" t="str">
        <f t="shared" si="40"/>
        <v> </v>
      </c>
      <c r="H5131" s="31" t="str">
        <f t="shared" si="41"/>
        <v> </v>
      </c>
    </row>
    <row r="5132" spans="7:8">
      <c r="G5132" s="31" t="str">
        <f t="shared" si="40"/>
        <v> </v>
      </c>
      <c r="H5132" s="31" t="str">
        <f t="shared" si="41"/>
        <v> </v>
      </c>
    </row>
    <row r="5133" spans="7:8">
      <c r="G5133" s="31" t="str">
        <f t="shared" si="40"/>
        <v> </v>
      </c>
      <c r="H5133" s="31" t="str">
        <f t="shared" si="41"/>
        <v> </v>
      </c>
    </row>
    <row r="5134" spans="7:8">
      <c r="G5134" s="31" t="str">
        <f t="shared" si="40"/>
        <v> </v>
      </c>
      <c r="H5134" s="31" t="str">
        <f t="shared" si="41"/>
        <v> </v>
      </c>
    </row>
    <row r="5135" spans="7:8">
      <c r="G5135" s="31" t="str">
        <f t="shared" si="40"/>
        <v> </v>
      </c>
      <c r="H5135" s="31" t="str">
        <f t="shared" si="41"/>
        <v> </v>
      </c>
    </row>
    <row r="5136" spans="7:8">
      <c r="G5136" s="31" t="str">
        <f t="shared" si="40"/>
        <v> </v>
      </c>
      <c r="H5136" s="31" t="str">
        <f t="shared" si="41"/>
        <v> </v>
      </c>
    </row>
    <row r="5137" spans="7:8">
      <c r="G5137" s="31" t="str">
        <f t="shared" si="40"/>
        <v> </v>
      </c>
      <c r="H5137" s="31" t="str">
        <f t="shared" si="41"/>
        <v> </v>
      </c>
    </row>
    <row r="5138" spans="7:8">
      <c r="G5138" s="31" t="str">
        <f t="shared" si="40"/>
        <v> </v>
      </c>
      <c r="H5138" s="31" t="str">
        <f t="shared" si="41"/>
        <v> </v>
      </c>
    </row>
    <row r="5139" spans="7:8">
      <c r="G5139" s="31" t="str">
        <f t="shared" si="40"/>
        <v> </v>
      </c>
      <c r="H5139" s="31" t="str">
        <f t="shared" si="41"/>
        <v> </v>
      </c>
    </row>
    <row r="5140" spans="7:8">
      <c r="G5140" s="31" t="str">
        <f t="shared" si="40"/>
        <v> </v>
      </c>
      <c r="H5140" s="31" t="str">
        <f t="shared" si="41"/>
        <v> </v>
      </c>
    </row>
    <row r="5141" spans="7:8">
      <c r="G5141" s="31" t="str">
        <f t="shared" si="40"/>
        <v> </v>
      </c>
      <c r="H5141" s="31" t="str">
        <f t="shared" si="41"/>
        <v> </v>
      </c>
    </row>
    <row r="5142" spans="7:8">
      <c r="G5142" s="31" t="str">
        <f t="shared" si="40"/>
        <v> </v>
      </c>
      <c r="H5142" s="31" t="str">
        <f t="shared" si="41"/>
        <v> </v>
      </c>
    </row>
    <row r="5143" spans="7:8">
      <c r="G5143" s="31" t="str">
        <f t="shared" si="40"/>
        <v> </v>
      </c>
      <c r="H5143" s="31" t="str">
        <f t="shared" si="41"/>
        <v> </v>
      </c>
    </row>
    <row r="5144" spans="7:8">
      <c r="G5144" s="31" t="str">
        <f t="shared" si="40"/>
        <v> </v>
      </c>
      <c r="H5144" s="31" t="str">
        <f t="shared" si="41"/>
        <v> </v>
      </c>
    </row>
    <row r="5145" spans="7:8">
      <c r="G5145" s="31" t="str">
        <f t="shared" si="40"/>
        <v> </v>
      </c>
      <c r="H5145" s="31" t="str">
        <f t="shared" si="41"/>
        <v> </v>
      </c>
    </row>
    <row r="5146" spans="7:8">
      <c r="G5146" s="31" t="str">
        <f t="shared" si="40"/>
        <v> </v>
      </c>
      <c r="H5146" s="31" t="str">
        <f t="shared" si="41"/>
        <v> </v>
      </c>
    </row>
    <row r="5147" spans="7:8">
      <c r="G5147" s="31" t="str">
        <f t="shared" si="40"/>
        <v> </v>
      </c>
      <c r="H5147" s="31" t="str">
        <f t="shared" si="41"/>
        <v> </v>
      </c>
    </row>
    <row r="5148" spans="7:8">
      <c r="G5148" s="31" t="str">
        <f t="shared" si="40"/>
        <v> </v>
      </c>
      <c r="H5148" s="31" t="str">
        <f t="shared" si="41"/>
        <v> </v>
      </c>
    </row>
    <row r="5149" spans="7:8">
      <c r="G5149" s="31" t="str">
        <f t="shared" si="40"/>
        <v> </v>
      </c>
      <c r="H5149" s="31" t="str">
        <f t="shared" si="41"/>
        <v> </v>
      </c>
    </row>
    <row r="5150" spans="7:8">
      <c r="G5150" s="31" t="str">
        <f t="shared" si="40"/>
        <v> </v>
      </c>
      <c r="H5150" s="31" t="str">
        <f t="shared" si="41"/>
        <v> </v>
      </c>
    </row>
    <row r="5151" spans="7:8">
      <c r="G5151" s="31" t="str">
        <f t="shared" si="40"/>
        <v> </v>
      </c>
      <c r="H5151" s="31" t="str">
        <f t="shared" si="41"/>
        <v> </v>
      </c>
    </row>
    <row r="5152" spans="7:8">
      <c r="G5152" s="31" t="str">
        <f t="shared" si="40"/>
        <v> </v>
      </c>
      <c r="H5152" s="31" t="str">
        <f t="shared" si="41"/>
        <v> </v>
      </c>
    </row>
    <row r="5153" spans="7:8">
      <c r="G5153" s="31" t="str">
        <f t="shared" si="40"/>
        <v> </v>
      </c>
      <c r="H5153" s="31" t="str">
        <f t="shared" si="41"/>
        <v> </v>
      </c>
    </row>
    <row r="5154" spans="7:8">
      <c r="G5154" s="31" t="str">
        <f t="shared" si="40"/>
        <v> </v>
      </c>
      <c r="H5154" s="31" t="str">
        <f t="shared" si="41"/>
        <v> </v>
      </c>
    </row>
    <row r="5155" spans="7:8">
      <c r="G5155" s="31" t="str">
        <f t="shared" si="40"/>
        <v> </v>
      </c>
      <c r="H5155" s="31" t="str">
        <f t="shared" si="41"/>
        <v> </v>
      </c>
    </row>
    <row r="5156" spans="7:8">
      <c r="G5156" s="31" t="str">
        <f t="shared" si="40"/>
        <v> </v>
      </c>
      <c r="H5156" s="31" t="str">
        <f t="shared" si="41"/>
        <v> </v>
      </c>
    </row>
    <row r="5157" spans="7:8">
      <c r="G5157" s="31" t="str">
        <f t="shared" si="40"/>
        <v> </v>
      </c>
      <c r="H5157" s="31" t="str">
        <f t="shared" si="41"/>
        <v> </v>
      </c>
    </row>
    <row r="5158" spans="7:8">
      <c r="G5158" s="31" t="str">
        <f t="shared" si="40"/>
        <v> </v>
      </c>
      <c r="H5158" s="31" t="str">
        <f t="shared" si="41"/>
        <v> </v>
      </c>
    </row>
    <row r="5159" spans="7:8">
      <c r="G5159" s="31" t="str">
        <f t="shared" si="40"/>
        <v> </v>
      </c>
      <c r="H5159" s="31" t="str">
        <f t="shared" si="41"/>
        <v> </v>
      </c>
    </row>
    <row r="5160" spans="7:8">
      <c r="G5160" s="31" t="str">
        <f t="shared" si="40"/>
        <v> </v>
      </c>
      <c r="H5160" s="31" t="str">
        <f t="shared" si="41"/>
        <v> </v>
      </c>
    </row>
    <row r="5161" spans="7:8">
      <c r="G5161" s="31" t="str">
        <f t="shared" si="40"/>
        <v> </v>
      </c>
      <c r="H5161" s="31" t="str">
        <f t="shared" si="41"/>
        <v> </v>
      </c>
    </row>
    <row r="5162" spans="7:8">
      <c r="G5162" s="31" t="str">
        <f t="shared" si="40"/>
        <v> </v>
      </c>
      <c r="H5162" s="31" t="str">
        <f t="shared" si="41"/>
        <v> </v>
      </c>
    </row>
    <row r="5163" spans="7:8">
      <c r="G5163" s="31" t="str">
        <f t="shared" si="40"/>
        <v> </v>
      </c>
      <c r="H5163" s="31" t="str">
        <f t="shared" si="41"/>
        <v> </v>
      </c>
    </row>
    <row r="5164" spans="7:8">
      <c r="G5164" s="31" t="str">
        <f t="shared" si="40"/>
        <v> </v>
      </c>
      <c r="H5164" s="31" t="str">
        <f t="shared" si="41"/>
        <v> </v>
      </c>
    </row>
    <row r="5165" spans="7:8">
      <c r="G5165" s="31" t="str">
        <f t="shared" si="40"/>
        <v> </v>
      </c>
      <c r="H5165" s="31" t="str">
        <f t="shared" si="41"/>
        <v> </v>
      </c>
    </row>
    <row r="5166" spans="7:8">
      <c r="G5166" s="31" t="str">
        <f t="shared" si="40"/>
        <v> </v>
      </c>
      <c r="H5166" s="31" t="str">
        <f t="shared" si="41"/>
        <v> </v>
      </c>
    </row>
    <row r="5167" spans="7:8">
      <c r="G5167" s="31" t="str">
        <f t="shared" si="40"/>
        <v> </v>
      </c>
      <c r="H5167" s="31" t="str">
        <f t="shared" si="41"/>
        <v> </v>
      </c>
    </row>
    <row r="5168" spans="7:8">
      <c r="G5168" s="31" t="str">
        <f t="shared" si="40"/>
        <v> </v>
      </c>
      <c r="H5168" s="31" t="str">
        <f t="shared" si="41"/>
        <v> </v>
      </c>
    </row>
    <row r="5169" spans="7:8">
      <c r="G5169" s="31" t="str">
        <f t="shared" si="40"/>
        <v> </v>
      </c>
      <c r="H5169" s="31" t="str">
        <f t="shared" si="41"/>
        <v> </v>
      </c>
    </row>
    <row r="5170" spans="7:8">
      <c r="G5170" s="31" t="str">
        <f t="shared" si="40"/>
        <v> </v>
      </c>
      <c r="H5170" s="31" t="str">
        <f t="shared" si="41"/>
        <v> </v>
      </c>
    </row>
    <row r="5171" spans="7:8">
      <c r="G5171" s="31" t="str">
        <f t="shared" si="40"/>
        <v> </v>
      </c>
      <c r="H5171" s="31" t="str">
        <f t="shared" si="41"/>
        <v> </v>
      </c>
    </row>
    <row r="5172" spans="7:8">
      <c r="G5172" s="31" t="str">
        <f t="shared" si="40"/>
        <v> </v>
      </c>
      <c r="H5172" s="31" t="str">
        <f t="shared" si="41"/>
        <v> </v>
      </c>
    </row>
    <row r="5173" spans="7:8">
      <c r="G5173" s="31" t="str">
        <f t="shared" si="40"/>
        <v> </v>
      </c>
      <c r="H5173" s="31" t="str">
        <f t="shared" si="41"/>
        <v> </v>
      </c>
    </row>
    <row r="5174" spans="7:8">
      <c r="G5174" s="31" t="str">
        <f t="shared" si="40"/>
        <v> </v>
      </c>
      <c r="H5174" s="31" t="str">
        <f t="shared" si="41"/>
        <v> </v>
      </c>
    </row>
    <row r="5175" spans="7:8">
      <c r="G5175" s="31" t="str">
        <f t="shared" si="40"/>
        <v> </v>
      </c>
      <c r="H5175" s="31" t="str">
        <f t="shared" si="41"/>
        <v> </v>
      </c>
    </row>
    <row r="5176" spans="7:8">
      <c r="G5176" s="31" t="str">
        <f t="shared" si="40"/>
        <v> </v>
      </c>
      <c r="H5176" s="31" t="str">
        <f t="shared" si="41"/>
        <v> </v>
      </c>
    </row>
    <row r="5177" spans="7:8">
      <c r="G5177" s="31" t="str">
        <f t="shared" si="40"/>
        <v> </v>
      </c>
      <c r="H5177" s="31" t="str">
        <f t="shared" si="41"/>
        <v> </v>
      </c>
    </row>
    <row r="5178" spans="7:8">
      <c r="G5178" s="31" t="str">
        <f t="shared" si="40"/>
        <v> </v>
      </c>
      <c r="H5178" s="31" t="str">
        <f t="shared" si="41"/>
        <v> </v>
      </c>
    </row>
    <row r="5179" spans="7:8">
      <c r="G5179" s="31" t="str">
        <f t="shared" si="40"/>
        <v> </v>
      </c>
      <c r="H5179" s="31" t="str">
        <f t="shared" si="41"/>
        <v> </v>
      </c>
    </row>
    <row r="5180" spans="7:8">
      <c r="G5180" s="31" t="str">
        <f t="shared" si="40"/>
        <v> </v>
      </c>
      <c r="H5180" s="31" t="str">
        <f t="shared" si="41"/>
        <v> </v>
      </c>
    </row>
    <row r="5181" spans="7:8">
      <c r="G5181" s="31" t="str">
        <f t="shared" si="40"/>
        <v> </v>
      </c>
      <c r="H5181" s="31" t="str">
        <f t="shared" si="41"/>
        <v> </v>
      </c>
    </row>
    <row r="5182" spans="7:8">
      <c r="G5182" s="31" t="str">
        <f t="shared" si="40"/>
        <v> </v>
      </c>
      <c r="H5182" s="31" t="str">
        <f t="shared" si="41"/>
        <v> </v>
      </c>
    </row>
    <row r="5183" spans="7:8">
      <c r="G5183" s="31" t="str">
        <f t="shared" si="40"/>
        <v> </v>
      </c>
      <c r="H5183" s="31" t="str">
        <f t="shared" si="41"/>
        <v> </v>
      </c>
    </row>
    <row r="5184" spans="7:8">
      <c r="G5184" s="31" t="str">
        <f t="shared" si="40"/>
        <v> </v>
      </c>
      <c r="H5184" s="31" t="str">
        <f t="shared" si="41"/>
        <v> </v>
      </c>
    </row>
    <row r="5185" spans="7:8">
      <c r="G5185" s="31" t="str">
        <f t="shared" si="40"/>
        <v> </v>
      </c>
      <c r="H5185" s="31" t="str">
        <f t="shared" si="41"/>
        <v> </v>
      </c>
    </row>
    <row r="5186" spans="7:8">
      <c r="G5186" s="31" t="str">
        <f t="shared" si="40"/>
        <v> </v>
      </c>
      <c r="H5186" s="31" t="str">
        <f t="shared" si="41"/>
        <v> </v>
      </c>
    </row>
    <row r="5187" spans="7:8">
      <c r="G5187" s="31" t="str">
        <f t="shared" si="40"/>
        <v> </v>
      </c>
      <c r="H5187" s="31" t="str">
        <f t="shared" si="41"/>
        <v> </v>
      </c>
    </row>
    <row r="5188" spans="7:8">
      <c r="G5188" s="31" t="str">
        <f t="shared" si="40"/>
        <v> </v>
      </c>
      <c r="H5188" s="31" t="str">
        <f t="shared" si="41"/>
        <v> </v>
      </c>
    </row>
    <row r="5189" spans="7:8">
      <c r="G5189" s="31" t="str">
        <f t="shared" si="40"/>
        <v> </v>
      </c>
      <c r="H5189" s="31" t="str">
        <f t="shared" si="41"/>
        <v> </v>
      </c>
    </row>
    <row r="5190" spans="7:8">
      <c r="G5190" s="31" t="str">
        <f t="shared" si="40"/>
        <v> </v>
      </c>
      <c r="H5190" s="31" t="str">
        <f t="shared" si="41"/>
        <v> </v>
      </c>
    </row>
    <row r="5191" spans="7:8">
      <c r="G5191" s="31" t="str">
        <f t="shared" si="40"/>
        <v> </v>
      </c>
      <c r="H5191" s="31" t="str">
        <f t="shared" si="41"/>
        <v> </v>
      </c>
    </row>
    <row r="5192" spans="7:8">
      <c r="G5192" s="31" t="str">
        <f t="shared" si="40"/>
        <v> </v>
      </c>
      <c r="H5192" s="31" t="str">
        <f t="shared" si="41"/>
        <v> </v>
      </c>
    </row>
    <row r="5193" spans="7:8">
      <c r="G5193" s="31" t="str">
        <f t="shared" si="40"/>
        <v> </v>
      </c>
      <c r="H5193" s="31" t="str">
        <f t="shared" si="41"/>
        <v> </v>
      </c>
    </row>
    <row r="5194" spans="7:8">
      <c r="G5194" s="31" t="str">
        <f t="shared" si="40"/>
        <v> </v>
      </c>
      <c r="H5194" s="31" t="str">
        <f t="shared" si="41"/>
        <v> </v>
      </c>
    </row>
    <row r="5195" spans="7:8">
      <c r="G5195" s="31" t="str">
        <f t="shared" si="40"/>
        <v> </v>
      </c>
      <c r="H5195" s="31" t="str">
        <f t="shared" si="41"/>
        <v> </v>
      </c>
    </row>
    <row r="5196" spans="7:8">
      <c r="G5196" s="31" t="str">
        <f t="shared" si="40"/>
        <v> </v>
      </c>
      <c r="H5196" s="31" t="str">
        <f t="shared" si="41"/>
        <v> </v>
      </c>
    </row>
    <row r="5197" spans="7:8">
      <c r="G5197" s="31" t="str">
        <f t="shared" si="40"/>
        <v> </v>
      </c>
      <c r="H5197" s="31" t="str">
        <f t="shared" si="41"/>
        <v> </v>
      </c>
    </row>
    <row r="5198" spans="7:8">
      <c r="G5198" s="31" t="str">
        <f t="shared" si="40"/>
        <v> </v>
      </c>
      <c r="H5198" s="31" t="str">
        <f t="shared" si="41"/>
        <v> </v>
      </c>
    </row>
    <row r="5199" spans="7:8">
      <c r="G5199" s="31" t="str">
        <f t="shared" si="40"/>
        <v> </v>
      </c>
      <c r="H5199" s="31" t="str">
        <f t="shared" si="41"/>
        <v> </v>
      </c>
    </row>
    <row r="5200" spans="7:8">
      <c r="G5200" s="31" t="str">
        <f t="shared" si="40"/>
        <v> </v>
      </c>
      <c r="H5200" s="31" t="str">
        <f t="shared" si="41"/>
        <v> </v>
      </c>
    </row>
    <row r="5201" spans="7:8">
      <c r="G5201" s="31" t="str">
        <f t="shared" si="40"/>
        <v> </v>
      </c>
      <c r="H5201" s="31" t="str">
        <f t="shared" si="41"/>
        <v> </v>
      </c>
    </row>
    <row r="5202" spans="7:8">
      <c r="G5202" s="31" t="str">
        <f t="shared" si="40"/>
        <v> </v>
      </c>
      <c r="H5202" s="31" t="str">
        <f t="shared" si="41"/>
        <v> </v>
      </c>
    </row>
    <row r="5203" spans="7:8">
      <c r="G5203" s="31" t="str">
        <f t="shared" si="40"/>
        <v> </v>
      </c>
      <c r="H5203" s="31" t="str">
        <f t="shared" si="41"/>
        <v> </v>
      </c>
    </row>
    <row r="5204" spans="7:8">
      <c r="G5204" s="31" t="str">
        <f t="shared" si="40"/>
        <v> </v>
      </c>
      <c r="H5204" s="31" t="str">
        <f t="shared" si="41"/>
        <v> </v>
      </c>
    </row>
    <row r="5205" spans="7:8">
      <c r="G5205" s="31" t="str">
        <f t="shared" si="40"/>
        <v> </v>
      </c>
      <c r="H5205" s="31" t="str">
        <f t="shared" si="41"/>
        <v> </v>
      </c>
    </row>
    <row r="5206" spans="7:8">
      <c r="G5206" s="31" t="str">
        <f t="shared" si="40"/>
        <v> </v>
      </c>
      <c r="H5206" s="31" t="str">
        <f t="shared" si="41"/>
        <v> </v>
      </c>
    </row>
    <row r="5207" spans="7:8">
      <c r="G5207" s="31" t="str">
        <f t="shared" si="40"/>
        <v> </v>
      </c>
      <c r="H5207" s="31" t="str">
        <f t="shared" si="41"/>
        <v> </v>
      </c>
    </row>
    <row r="5208" spans="7:8">
      <c r="G5208" s="31" t="str">
        <f t="shared" si="40"/>
        <v> </v>
      </c>
      <c r="H5208" s="31" t="str">
        <f t="shared" si="41"/>
        <v> </v>
      </c>
    </row>
    <row r="5209" spans="7:8">
      <c r="G5209" s="31" t="str">
        <f t="shared" si="40"/>
        <v> </v>
      </c>
      <c r="H5209" s="31" t="str">
        <f t="shared" si="41"/>
        <v> </v>
      </c>
    </row>
    <row r="5210" spans="7:8">
      <c r="G5210" s="31" t="str">
        <f t="shared" si="40"/>
        <v> </v>
      </c>
      <c r="H5210" s="31" t="str">
        <f t="shared" si="41"/>
        <v> </v>
      </c>
    </row>
    <row r="5211" spans="7:8">
      <c r="G5211" s="31" t="str">
        <f t="shared" si="40"/>
        <v> </v>
      </c>
      <c r="H5211" s="31" t="str">
        <f t="shared" si="41"/>
        <v> </v>
      </c>
    </row>
    <row r="5212" spans="7:8">
      <c r="G5212" s="31" t="str">
        <f t="shared" si="40"/>
        <v> </v>
      </c>
      <c r="H5212" s="31" t="str">
        <f t="shared" si="41"/>
        <v> </v>
      </c>
    </row>
    <row r="5213" spans="7:8">
      <c r="G5213" s="31" t="str">
        <f t="shared" si="40"/>
        <v> </v>
      </c>
      <c r="H5213" s="31" t="str">
        <f t="shared" si="41"/>
        <v> </v>
      </c>
    </row>
    <row r="5214" spans="7:8">
      <c r="G5214" s="31" t="str">
        <f t="shared" si="40"/>
        <v> </v>
      </c>
      <c r="H5214" s="31" t="str">
        <f t="shared" si="41"/>
        <v> </v>
      </c>
    </row>
    <row r="5215" spans="7:8">
      <c r="G5215" s="31" t="str">
        <f t="shared" si="40"/>
        <v> </v>
      </c>
      <c r="H5215" s="31" t="str">
        <f t="shared" si="41"/>
        <v> </v>
      </c>
    </row>
    <row r="5216" spans="7:8">
      <c r="G5216" s="31" t="str">
        <f t="shared" si="40"/>
        <v> </v>
      </c>
      <c r="H5216" s="31" t="str">
        <f t="shared" si="41"/>
        <v> </v>
      </c>
    </row>
    <row r="5217" spans="7:8">
      <c r="G5217" s="31" t="str">
        <f t="shared" si="40"/>
        <v> </v>
      </c>
      <c r="H5217" s="31" t="str">
        <f t="shared" si="41"/>
        <v> </v>
      </c>
    </row>
    <row r="5218" spans="7:8">
      <c r="G5218" s="31" t="str">
        <f t="shared" si="40"/>
        <v> </v>
      </c>
      <c r="H5218" s="31" t="str">
        <f t="shared" si="41"/>
        <v> </v>
      </c>
    </row>
    <row r="5219" spans="7:8">
      <c r="G5219" s="31" t="str">
        <f t="shared" si="40"/>
        <v> </v>
      </c>
      <c r="H5219" s="31" t="str">
        <f t="shared" si="41"/>
        <v> </v>
      </c>
    </row>
    <row r="5220" spans="7:8">
      <c r="G5220" s="31" t="str">
        <f t="shared" si="40"/>
        <v> </v>
      </c>
      <c r="H5220" s="31" t="str">
        <f t="shared" si="41"/>
        <v> </v>
      </c>
    </row>
    <row r="5221" spans="7:8">
      <c r="G5221" s="31" t="str">
        <f t="shared" si="40"/>
        <v> </v>
      </c>
      <c r="H5221" s="31" t="str">
        <f t="shared" si="41"/>
        <v> </v>
      </c>
    </row>
    <row r="5222" spans="7:8">
      <c r="G5222" s="31" t="str">
        <f t="shared" si="40"/>
        <v> </v>
      </c>
      <c r="H5222" s="31" t="str">
        <f t="shared" si="41"/>
        <v> </v>
      </c>
    </row>
    <row r="5223" spans="7:8">
      <c r="G5223" s="31" t="str">
        <f t="shared" si="40"/>
        <v> </v>
      </c>
      <c r="H5223" s="31" t="str">
        <f t="shared" si="41"/>
        <v> </v>
      </c>
    </row>
    <row r="5224" spans="7:8">
      <c r="G5224" s="31" t="str">
        <f t="shared" si="40"/>
        <v> </v>
      </c>
      <c r="H5224" s="31" t="str">
        <f t="shared" si="41"/>
        <v> </v>
      </c>
    </row>
    <row r="5225" spans="7:8">
      <c r="G5225" s="31" t="str">
        <f t="shared" si="40"/>
        <v> </v>
      </c>
      <c r="H5225" s="31" t="str">
        <f t="shared" si="41"/>
        <v> </v>
      </c>
    </row>
    <row r="5226" spans="7:8">
      <c r="G5226" s="31" t="str">
        <f t="shared" si="40"/>
        <v> </v>
      </c>
      <c r="H5226" s="31" t="str">
        <f t="shared" si="41"/>
        <v> </v>
      </c>
    </row>
    <row r="5227" spans="7:8">
      <c r="G5227" s="31" t="str">
        <f t="shared" si="40"/>
        <v> </v>
      </c>
      <c r="H5227" s="31" t="str">
        <f t="shared" si="41"/>
        <v> </v>
      </c>
    </row>
    <row r="5228" spans="7:8">
      <c r="G5228" s="31" t="str">
        <f t="shared" si="40"/>
        <v> </v>
      </c>
      <c r="H5228" s="31" t="str">
        <f t="shared" si="41"/>
        <v> </v>
      </c>
    </row>
    <row r="5229" spans="7:8">
      <c r="G5229" s="31" t="str">
        <f t="shared" si="40"/>
        <v> </v>
      </c>
      <c r="H5229" s="31" t="str">
        <f t="shared" si="41"/>
        <v> </v>
      </c>
    </row>
    <row r="5230" spans="7:8">
      <c r="G5230" s="31" t="str">
        <f t="shared" si="40"/>
        <v> </v>
      </c>
      <c r="H5230" s="31" t="str">
        <f t="shared" si="41"/>
        <v> </v>
      </c>
    </row>
    <row r="5231" spans="7:8">
      <c r="G5231" s="31" t="str">
        <f t="shared" si="40"/>
        <v> </v>
      </c>
      <c r="H5231" s="31" t="str">
        <f t="shared" si="41"/>
        <v> </v>
      </c>
    </row>
    <row r="5232" spans="7:8">
      <c r="G5232" s="31" t="str">
        <f t="shared" si="40"/>
        <v> </v>
      </c>
      <c r="H5232" s="31" t="str">
        <f t="shared" si="41"/>
        <v> </v>
      </c>
    </row>
    <row r="5233" spans="7:8">
      <c r="G5233" s="31" t="str">
        <f t="shared" si="40"/>
        <v> </v>
      </c>
      <c r="H5233" s="31" t="str">
        <f t="shared" si="41"/>
        <v> </v>
      </c>
    </row>
    <row r="5234" spans="7:8">
      <c r="G5234" s="31" t="str">
        <f t="shared" si="40"/>
        <v> </v>
      </c>
      <c r="H5234" s="31" t="str">
        <f t="shared" si="41"/>
        <v> </v>
      </c>
    </row>
    <row r="5235" spans="7:8">
      <c r="G5235" s="31" t="str">
        <f t="shared" si="40"/>
        <v> </v>
      </c>
      <c r="H5235" s="31" t="str">
        <f t="shared" si="41"/>
        <v> </v>
      </c>
    </row>
    <row r="5236" spans="7:8">
      <c r="G5236" s="31" t="str">
        <f t="shared" si="40"/>
        <v> </v>
      </c>
      <c r="H5236" s="31" t="str">
        <f t="shared" si="41"/>
        <v> </v>
      </c>
    </row>
    <row r="5237" spans="7:8">
      <c r="G5237" s="31" t="str">
        <f t="shared" si="40"/>
        <v> </v>
      </c>
      <c r="H5237" s="31" t="str">
        <f t="shared" si="41"/>
        <v> </v>
      </c>
    </row>
    <row r="5238" spans="7:8">
      <c r="G5238" s="31" t="str">
        <f t="shared" si="40"/>
        <v> </v>
      </c>
      <c r="H5238" s="31" t="str">
        <f t="shared" si="41"/>
        <v> </v>
      </c>
    </row>
    <row r="5239" spans="7:8">
      <c r="G5239" s="31" t="str">
        <f t="shared" si="40"/>
        <v> </v>
      </c>
      <c r="H5239" s="31" t="str">
        <f t="shared" si="41"/>
        <v> </v>
      </c>
    </row>
    <row r="5240" spans="7:8">
      <c r="G5240" s="31" t="str">
        <f t="shared" si="40"/>
        <v> </v>
      </c>
      <c r="H5240" s="31" t="str">
        <f t="shared" si="41"/>
        <v> </v>
      </c>
    </row>
    <row r="5241" spans="7:8">
      <c r="G5241" s="31" t="str">
        <f t="shared" si="40"/>
        <v> </v>
      </c>
      <c r="H5241" s="31" t="str">
        <f t="shared" si="41"/>
        <v> </v>
      </c>
    </row>
    <row r="5242" spans="7:8">
      <c r="G5242" s="31" t="str">
        <f t="shared" si="40"/>
        <v> </v>
      </c>
      <c r="H5242" s="31" t="str">
        <f t="shared" si="41"/>
        <v> </v>
      </c>
    </row>
    <row r="5243" spans="7:8">
      <c r="G5243" s="31" t="str">
        <f t="shared" si="40"/>
        <v> </v>
      </c>
      <c r="H5243" s="31" t="str">
        <f t="shared" si="41"/>
        <v> </v>
      </c>
    </row>
    <row r="5244" spans="7:8">
      <c r="G5244" s="31" t="str">
        <f t="shared" si="40"/>
        <v> </v>
      </c>
      <c r="H5244" s="31" t="str">
        <f t="shared" si="41"/>
        <v> </v>
      </c>
    </row>
    <row r="5245" spans="7:8">
      <c r="G5245" s="31" t="str">
        <f t="shared" si="40"/>
        <v> </v>
      </c>
      <c r="H5245" s="31" t="str">
        <f t="shared" si="41"/>
        <v> </v>
      </c>
    </row>
    <row r="5246" spans="7:8">
      <c r="G5246" s="31" t="str">
        <f t="shared" si="40"/>
        <v> </v>
      </c>
      <c r="H5246" s="31" t="str">
        <f t="shared" si="41"/>
        <v> </v>
      </c>
    </row>
    <row r="5247" spans="7:8">
      <c r="G5247" s="31" t="str">
        <f t="shared" si="40"/>
        <v> </v>
      </c>
      <c r="H5247" s="31" t="str">
        <f t="shared" si="41"/>
        <v> </v>
      </c>
    </row>
    <row r="5248" spans="7:8">
      <c r="G5248" s="31" t="str">
        <f t="shared" si="40"/>
        <v> </v>
      </c>
      <c r="H5248" s="31" t="str">
        <f t="shared" si="41"/>
        <v> </v>
      </c>
    </row>
    <row r="5249" spans="7:8">
      <c r="G5249" s="31" t="str">
        <f t="shared" si="40"/>
        <v> </v>
      </c>
      <c r="H5249" s="31" t="str">
        <f t="shared" si="41"/>
        <v> </v>
      </c>
    </row>
    <row r="5250" spans="7:8">
      <c r="G5250" s="31" t="str">
        <f t="shared" si="40"/>
        <v> </v>
      </c>
      <c r="H5250" s="31" t="str">
        <f t="shared" si="41"/>
        <v> </v>
      </c>
    </row>
    <row r="5251" spans="7:8">
      <c r="G5251" s="31" t="str">
        <f t="shared" si="40"/>
        <v> </v>
      </c>
      <c r="H5251" s="31" t="str">
        <f t="shared" si="41"/>
        <v> </v>
      </c>
    </row>
    <row r="5252" spans="7:8">
      <c r="G5252" s="31" t="str">
        <f t="shared" si="40"/>
        <v> </v>
      </c>
      <c r="H5252" s="31" t="str">
        <f t="shared" si="41"/>
        <v> </v>
      </c>
    </row>
    <row r="5253" spans="7:8">
      <c r="G5253" s="31" t="str">
        <f t="shared" si="40"/>
        <v> </v>
      </c>
      <c r="H5253" s="31" t="str">
        <f t="shared" si="41"/>
        <v> </v>
      </c>
    </row>
    <row r="5254" spans="7:8">
      <c r="G5254" s="31" t="str">
        <f t="shared" si="40"/>
        <v> </v>
      </c>
      <c r="H5254" s="31" t="str">
        <f t="shared" si="41"/>
        <v> </v>
      </c>
    </row>
    <row r="5255" spans="7:8">
      <c r="G5255" s="31" t="str">
        <f t="shared" si="40"/>
        <v> </v>
      </c>
      <c r="H5255" s="31" t="str">
        <f t="shared" si="41"/>
        <v> </v>
      </c>
    </row>
    <row r="5256" spans="7:8">
      <c r="G5256" s="31" t="str">
        <f t="shared" si="40"/>
        <v> </v>
      </c>
      <c r="H5256" s="31" t="str">
        <f t="shared" si="41"/>
        <v> </v>
      </c>
    </row>
    <row r="5257" spans="7:8">
      <c r="G5257" s="31" t="str">
        <f t="shared" si="40"/>
        <v> </v>
      </c>
      <c r="H5257" s="31" t="str">
        <f t="shared" si="41"/>
        <v> </v>
      </c>
    </row>
    <row r="5258" spans="7:8">
      <c r="G5258" s="31" t="str">
        <f t="shared" si="40"/>
        <v> </v>
      </c>
      <c r="H5258" s="31" t="str">
        <f t="shared" si="41"/>
        <v> </v>
      </c>
    </row>
    <row r="5259" spans="7:8">
      <c r="G5259" s="31" t="str">
        <f t="shared" si="40"/>
        <v> </v>
      </c>
      <c r="H5259" s="31" t="str">
        <f t="shared" si="41"/>
        <v> </v>
      </c>
    </row>
    <row r="5260" spans="7:8">
      <c r="G5260" s="31" t="str">
        <f t="shared" si="40"/>
        <v> </v>
      </c>
      <c r="H5260" s="31" t="str">
        <f t="shared" si="41"/>
        <v> </v>
      </c>
    </row>
    <row r="5261" spans="7:8">
      <c r="G5261" s="31" t="str">
        <f t="shared" si="40"/>
        <v> </v>
      </c>
      <c r="H5261" s="31" t="str">
        <f t="shared" si="41"/>
        <v> </v>
      </c>
    </row>
    <row r="5262" spans="7:8">
      <c r="G5262" s="31" t="str">
        <f t="shared" si="40"/>
        <v> </v>
      </c>
      <c r="H5262" s="31" t="str">
        <f t="shared" si="41"/>
        <v> </v>
      </c>
    </row>
    <row r="5263" spans="7:8">
      <c r="G5263" s="31" t="str">
        <f t="shared" si="40"/>
        <v> </v>
      </c>
      <c r="H5263" s="31" t="str">
        <f t="shared" si="41"/>
        <v> </v>
      </c>
    </row>
    <row r="5264" spans="7:8">
      <c r="G5264" s="31" t="str">
        <f t="shared" si="40"/>
        <v> </v>
      </c>
      <c r="H5264" s="31" t="str">
        <f t="shared" si="41"/>
        <v> </v>
      </c>
    </row>
    <row r="5265" spans="7:8">
      <c r="G5265" s="31" t="str">
        <f t="shared" si="40"/>
        <v> </v>
      </c>
      <c r="H5265" s="31" t="str">
        <f t="shared" si="41"/>
        <v> </v>
      </c>
    </row>
    <row r="5266" spans="7:8">
      <c r="G5266" s="31" t="str">
        <f t="shared" si="40"/>
        <v> </v>
      </c>
      <c r="H5266" s="31" t="str">
        <f t="shared" si="41"/>
        <v> </v>
      </c>
    </row>
    <row r="5267" spans="7:8">
      <c r="G5267" s="31" t="str">
        <f t="shared" si="40"/>
        <v> </v>
      </c>
      <c r="H5267" s="31" t="str">
        <f t="shared" si="41"/>
        <v> </v>
      </c>
    </row>
    <row r="5268" spans="7:8">
      <c r="G5268" s="31" t="str">
        <f t="shared" si="40"/>
        <v> </v>
      </c>
      <c r="H5268" s="31" t="str">
        <f t="shared" si="41"/>
        <v> </v>
      </c>
    </row>
    <row r="5269" spans="7:8">
      <c r="G5269" s="31" t="str">
        <f t="shared" si="40"/>
        <v> </v>
      </c>
      <c r="H5269" s="31" t="str">
        <f t="shared" si="41"/>
        <v> </v>
      </c>
    </row>
    <row r="5270" spans="7:8">
      <c r="G5270" s="31" t="str">
        <f t="shared" si="40"/>
        <v> </v>
      </c>
      <c r="H5270" s="31" t="str">
        <f t="shared" si="41"/>
        <v> </v>
      </c>
    </row>
    <row r="5271" spans="7:8">
      <c r="G5271" s="31" t="str">
        <f t="shared" si="40"/>
        <v> </v>
      </c>
      <c r="H5271" s="31" t="str">
        <f t="shared" si="41"/>
        <v> </v>
      </c>
    </row>
    <row r="5272" spans="7:8">
      <c r="G5272" s="31" t="str">
        <f t="shared" si="40"/>
        <v> </v>
      </c>
      <c r="H5272" s="31" t="str">
        <f t="shared" si="41"/>
        <v> </v>
      </c>
    </row>
    <row r="5273" spans="7:8">
      <c r="G5273" s="31" t="str">
        <f t="shared" si="40"/>
        <v> </v>
      </c>
      <c r="H5273" s="31" t="str">
        <f t="shared" si="41"/>
        <v> </v>
      </c>
    </row>
    <row r="5274" spans="7:8">
      <c r="G5274" s="31" t="str">
        <f t="shared" si="40"/>
        <v> </v>
      </c>
      <c r="H5274" s="31" t="str">
        <f t="shared" si="41"/>
        <v> </v>
      </c>
    </row>
    <row r="5275" spans="7:8">
      <c r="G5275" s="31" t="str">
        <f t="shared" si="40"/>
        <v> </v>
      </c>
      <c r="H5275" s="31" t="str">
        <f t="shared" si="41"/>
        <v> </v>
      </c>
    </row>
    <row r="5276" spans="7:8">
      <c r="G5276" s="31" t="str">
        <f t="shared" si="40"/>
        <v> </v>
      </c>
      <c r="H5276" s="31" t="str">
        <f t="shared" si="41"/>
        <v> </v>
      </c>
    </row>
    <row r="5277" spans="7:8">
      <c r="G5277" s="31" t="str">
        <f t="shared" si="40"/>
        <v> </v>
      </c>
      <c r="H5277" s="31" t="str">
        <f t="shared" si="41"/>
        <v> </v>
      </c>
    </row>
    <row r="5278" spans="7:8">
      <c r="G5278" s="31" t="str">
        <f t="shared" si="40"/>
        <v> </v>
      </c>
      <c r="H5278" s="31" t="str">
        <f t="shared" si="41"/>
        <v> </v>
      </c>
    </row>
    <row r="5279" spans="7:8">
      <c r="G5279" s="31" t="str">
        <f t="shared" si="40"/>
        <v> </v>
      </c>
      <c r="H5279" s="31" t="str">
        <f t="shared" si="41"/>
        <v> </v>
      </c>
    </row>
    <row r="5280" spans="7:8">
      <c r="G5280" s="31" t="str">
        <f t="shared" si="40"/>
        <v> </v>
      </c>
      <c r="H5280" s="31" t="str">
        <f t="shared" si="41"/>
        <v> </v>
      </c>
    </row>
    <row r="5281" spans="7:8">
      <c r="G5281" s="31" t="str">
        <f t="shared" si="40"/>
        <v> </v>
      </c>
      <c r="H5281" s="31" t="str">
        <f t="shared" si="41"/>
        <v> </v>
      </c>
    </row>
    <row r="5282" spans="7:8">
      <c r="G5282" s="31" t="str">
        <f t="shared" si="40"/>
        <v> </v>
      </c>
      <c r="H5282" s="31" t="str">
        <f t="shared" si="41"/>
        <v> </v>
      </c>
    </row>
    <row r="5283" spans="7:8">
      <c r="G5283" s="31" t="str">
        <f t="shared" si="40"/>
        <v> </v>
      </c>
      <c r="H5283" s="31" t="str">
        <f t="shared" si="41"/>
        <v> </v>
      </c>
    </row>
    <row r="5284" spans="7:8">
      <c r="G5284" s="31" t="str">
        <f t="shared" si="40"/>
        <v> </v>
      </c>
      <c r="H5284" s="31" t="str">
        <f t="shared" si="41"/>
        <v> </v>
      </c>
    </row>
    <row r="5285" spans="7:8">
      <c r="G5285" s="31" t="str">
        <f t="shared" si="40"/>
        <v> </v>
      </c>
      <c r="H5285" s="31" t="str">
        <f t="shared" si="41"/>
        <v> </v>
      </c>
    </row>
    <row r="5286" spans="7:8">
      <c r="G5286" s="31" t="str">
        <f t="shared" si="40"/>
        <v> </v>
      </c>
      <c r="H5286" s="31" t="str">
        <f t="shared" si="41"/>
        <v> </v>
      </c>
    </row>
    <row r="5287" spans="7:8">
      <c r="G5287" s="31" t="str">
        <f t="shared" si="40"/>
        <v> </v>
      </c>
      <c r="H5287" s="31" t="str">
        <f t="shared" si="41"/>
        <v> </v>
      </c>
    </row>
    <row r="5288" spans="7:8">
      <c r="G5288" s="31" t="str">
        <f t="shared" si="40"/>
        <v> </v>
      </c>
      <c r="H5288" s="31" t="str">
        <f t="shared" si="41"/>
        <v> </v>
      </c>
    </row>
    <row r="5289" spans="7:8">
      <c r="G5289" s="31" t="str">
        <f t="shared" si="40"/>
        <v> </v>
      </c>
      <c r="H5289" s="31" t="str">
        <f t="shared" si="41"/>
        <v> </v>
      </c>
    </row>
    <row r="5290" spans="7:8">
      <c r="G5290" s="31" t="str">
        <f t="shared" si="40"/>
        <v> </v>
      </c>
      <c r="H5290" s="31" t="str">
        <f t="shared" si="41"/>
        <v> </v>
      </c>
    </row>
    <row r="5291" spans="7:8">
      <c r="G5291" s="31" t="str">
        <f t="shared" si="40"/>
        <v> </v>
      </c>
      <c r="H5291" s="31" t="str">
        <f t="shared" si="41"/>
        <v> </v>
      </c>
    </row>
    <row r="5292" spans="7:8">
      <c r="G5292" s="31" t="str">
        <f t="shared" si="40"/>
        <v> </v>
      </c>
      <c r="H5292" s="31" t="str">
        <f t="shared" si="41"/>
        <v> </v>
      </c>
    </row>
    <row r="5293" spans="7:8">
      <c r="G5293" s="31" t="str">
        <f t="shared" si="40"/>
        <v> </v>
      </c>
      <c r="H5293" s="31" t="str">
        <f t="shared" si="41"/>
        <v> </v>
      </c>
    </row>
    <row r="5294" spans="7:8">
      <c r="G5294" s="31" t="str">
        <f t="shared" si="40"/>
        <v> </v>
      </c>
      <c r="H5294" s="31" t="str">
        <f t="shared" si="41"/>
        <v> </v>
      </c>
    </row>
    <row r="5295" spans="7:8">
      <c r="G5295" s="31" t="str">
        <f t="shared" si="40"/>
        <v> </v>
      </c>
      <c r="H5295" s="31" t="str">
        <f t="shared" si="41"/>
        <v> </v>
      </c>
    </row>
    <row r="5296" spans="7:8">
      <c r="G5296" s="31" t="str">
        <f t="shared" si="40"/>
        <v> </v>
      </c>
      <c r="H5296" s="31" t="str">
        <f t="shared" si="41"/>
        <v> </v>
      </c>
    </row>
    <row r="5297" spans="7:8">
      <c r="G5297" s="31" t="str">
        <f t="shared" si="40"/>
        <v> </v>
      </c>
      <c r="H5297" s="31" t="str">
        <f t="shared" si="41"/>
        <v> </v>
      </c>
    </row>
    <row r="5298" spans="7:8">
      <c r="G5298" s="31" t="str">
        <f t="shared" si="40"/>
        <v> </v>
      </c>
      <c r="H5298" s="31" t="str">
        <f t="shared" si="41"/>
        <v> </v>
      </c>
    </row>
    <row r="5299" spans="7:8">
      <c r="G5299" s="31" t="str">
        <f t="shared" si="40"/>
        <v> </v>
      </c>
      <c r="H5299" s="31" t="str">
        <f t="shared" si="41"/>
        <v> </v>
      </c>
    </row>
    <row r="5300" spans="7:8">
      <c r="G5300" s="31" t="str">
        <f t="shared" si="40"/>
        <v> </v>
      </c>
      <c r="H5300" s="31" t="str">
        <f t="shared" si="41"/>
        <v> </v>
      </c>
    </row>
    <row r="5301" spans="7:8">
      <c r="G5301" s="31" t="str">
        <f t="shared" si="40"/>
        <v> </v>
      </c>
      <c r="H5301" s="31" t="str">
        <f t="shared" si="41"/>
        <v> </v>
      </c>
    </row>
    <row r="5302" spans="7:8">
      <c r="G5302" s="31" t="str">
        <f t="shared" si="40"/>
        <v> </v>
      </c>
      <c r="H5302" s="31" t="str">
        <f t="shared" si="41"/>
        <v> </v>
      </c>
    </row>
    <row r="5303" spans="7:8">
      <c r="G5303" s="31" t="str">
        <f t="shared" si="40"/>
        <v> </v>
      </c>
      <c r="H5303" s="31" t="str">
        <f t="shared" si="41"/>
        <v> </v>
      </c>
    </row>
    <row r="5304" spans="7:8">
      <c r="G5304" s="31" t="str">
        <f t="shared" si="40"/>
        <v> </v>
      </c>
      <c r="H5304" s="31" t="str">
        <f t="shared" si="41"/>
        <v> </v>
      </c>
    </row>
    <row r="5305" spans="7:8">
      <c r="G5305" s="31" t="str">
        <f t="shared" si="40"/>
        <v> </v>
      </c>
      <c r="H5305" s="31" t="str">
        <f t="shared" si="41"/>
        <v> </v>
      </c>
    </row>
    <row r="5306" spans="7:8">
      <c r="G5306" s="31" t="str">
        <f t="shared" si="40"/>
        <v> </v>
      </c>
      <c r="H5306" s="31" t="str">
        <f t="shared" si="41"/>
        <v> </v>
      </c>
    </row>
    <row r="5307" spans="7:8">
      <c r="G5307" s="31" t="str">
        <f t="shared" si="40"/>
        <v> </v>
      </c>
      <c r="H5307" s="31" t="str">
        <f t="shared" si="41"/>
        <v> </v>
      </c>
    </row>
    <row r="5308" spans="7:8">
      <c r="G5308" s="31" t="str">
        <f t="shared" si="40"/>
        <v> </v>
      </c>
      <c r="H5308" s="31" t="str">
        <f t="shared" si="41"/>
        <v> </v>
      </c>
    </row>
    <row r="5309" spans="7:8">
      <c r="G5309" s="31" t="str">
        <f t="shared" si="40"/>
        <v> </v>
      </c>
      <c r="H5309" s="31" t="str">
        <f t="shared" si="41"/>
        <v> </v>
      </c>
    </row>
    <row r="5310" spans="7:8">
      <c r="G5310" s="31" t="str">
        <f t="shared" si="40"/>
        <v> </v>
      </c>
      <c r="H5310" s="31" t="str">
        <f t="shared" si="41"/>
        <v> </v>
      </c>
    </row>
    <row r="5311" spans="7:8">
      <c r="G5311" s="31" t="str">
        <f t="shared" si="40"/>
        <v> </v>
      </c>
      <c r="H5311" s="31" t="str">
        <f t="shared" si="41"/>
        <v> </v>
      </c>
    </row>
    <row r="5312" spans="7:8">
      <c r="G5312" s="31" t="str">
        <f t="shared" si="40"/>
        <v> </v>
      </c>
      <c r="H5312" s="31" t="str">
        <f t="shared" si="41"/>
        <v> </v>
      </c>
    </row>
    <row r="5313" spans="7:8">
      <c r="G5313" s="31" t="str">
        <f t="shared" si="40"/>
        <v> </v>
      </c>
      <c r="H5313" s="31" t="str">
        <f t="shared" si="41"/>
        <v> </v>
      </c>
    </row>
    <row r="5314" spans="7:8">
      <c r="G5314" s="31" t="str">
        <f t="shared" si="40"/>
        <v> </v>
      </c>
      <c r="H5314" s="31" t="str">
        <f t="shared" si="41"/>
        <v> </v>
      </c>
    </row>
    <row r="5315" spans="7:8">
      <c r="G5315" s="31" t="str">
        <f t="shared" si="40"/>
        <v> </v>
      </c>
      <c r="H5315" s="31" t="str">
        <f t="shared" si="41"/>
        <v> </v>
      </c>
    </row>
    <row r="5316" spans="7:8">
      <c r="G5316" s="31" t="str">
        <f t="shared" si="40"/>
        <v> </v>
      </c>
      <c r="H5316" s="31" t="str">
        <f t="shared" si="41"/>
        <v> </v>
      </c>
    </row>
    <row r="5317" spans="7:8">
      <c r="G5317" s="31" t="str">
        <f t="shared" si="40"/>
        <v> </v>
      </c>
      <c r="H5317" s="31" t="str">
        <f t="shared" si="41"/>
        <v> </v>
      </c>
    </row>
    <row r="5318" spans="7:8">
      <c r="G5318" s="31" t="str">
        <f t="shared" si="40"/>
        <v> </v>
      </c>
      <c r="H5318" s="31" t="str">
        <f t="shared" si="41"/>
        <v> </v>
      </c>
    </row>
    <row r="5319" spans="7:8">
      <c r="G5319" s="31" t="str">
        <f t="shared" si="40"/>
        <v> </v>
      </c>
      <c r="H5319" s="31" t="str">
        <f t="shared" si="41"/>
        <v> </v>
      </c>
    </row>
    <row r="5320" spans="7:8">
      <c r="G5320" s="31" t="str">
        <f t="shared" si="40"/>
        <v> </v>
      </c>
      <c r="H5320" s="31" t="str">
        <f t="shared" si="41"/>
        <v> </v>
      </c>
    </row>
    <row r="5321" spans="7:8">
      <c r="G5321" s="31" t="str">
        <f t="shared" si="40"/>
        <v> </v>
      </c>
      <c r="H5321" s="31" t="str">
        <f t="shared" si="41"/>
        <v> </v>
      </c>
    </row>
    <row r="5322" spans="7:8">
      <c r="G5322" s="31" t="str">
        <f t="shared" si="40"/>
        <v> </v>
      </c>
      <c r="H5322" s="31" t="str">
        <f t="shared" si="41"/>
        <v> </v>
      </c>
    </row>
    <row r="5323" spans="7:8">
      <c r="G5323" s="31" t="str">
        <f t="shared" si="40"/>
        <v> </v>
      </c>
      <c r="H5323" s="31" t="str">
        <f t="shared" si="41"/>
        <v> </v>
      </c>
    </row>
    <row r="5324" spans="7:8">
      <c r="G5324" s="31" t="str">
        <f t="shared" si="40"/>
        <v> </v>
      </c>
      <c r="H5324" s="31" t="str">
        <f t="shared" si="41"/>
        <v> </v>
      </c>
    </row>
    <row r="5325" spans="7:8">
      <c r="G5325" s="31" t="str">
        <f t="shared" si="40"/>
        <v> </v>
      </c>
      <c r="H5325" s="31" t="str">
        <f t="shared" si="41"/>
        <v> </v>
      </c>
    </row>
    <row r="5326" spans="7:8">
      <c r="G5326" s="31" t="str">
        <f t="shared" si="40"/>
        <v> </v>
      </c>
      <c r="H5326" s="31" t="str">
        <f t="shared" si="41"/>
        <v> </v>
      </c>
    </row>
    <row r="5327" spans="7:8">
      <c r="G5327" s="31" t="str">
        <f t="shared" si="40"/>
        <v> </v>
      </c>
      <c r="H5327" s="31" t="str">
        <f t="shared" si="41"/>
        <v> </v>
      </c>
    </row>
    <row r="5328" spans="7:8">
      <c r="G5328" s="31" t="str">
        <f t="shared" si="40"/>
        <v> </v>
      </c>
      <c r="H5328" s="31" t="str">
        <f t="shared" si="41"/>
        <v> </v>
      </c>
    </row>
    <row r="5329" spans="7:8">
      <c r="G5329" s="31" t="str">
        <f t="shared" si="40"/>
        <v> </v>
      </c>
      <c r="H5329" s="31" t="str">
        <f t="shared" si="41"/>
        <v> </v>
      </c>
    </row>
    <row r="5330" spans="7:8">
      <c r="G5330" s="31" t="str">
        <f t="shared" si="40"/>
        <v> </v>
      </c>
      <c r="H5330" s="31" t="str">
        <f t="shared" si="41"/>
        <v> </v>
      </c>
    </row>
    <row r="5331" spans="7:8">
      <c r="G5331" s="31" t="str">
        <f t="shared" si="40"/>
        <v> </v>
      </c>
      <c r="H5331" s="31" t="str">
        <f t="shared" si="41"/>
        <v> </v>
      </c>
    </row>
    <row r="5332" spans="7:8">
      <c r="G5332" s="31" t="str">
        <f t="shared" si="40"/>
        <v> </v>
      </c>
      <c r="H5332" s="31" t="str">
        <f t="shared" si="41"/>
        <v> </v>
      </c>
    </row>
    <row r="5333" spans="7:8">
      <c r="G5333" s="31" t="str">
        <f t="shared" si="40"/>
        <v> </v>
      </c>
      <c r="H5333" s="31" t="str">
        <f t="shared" si="41"/>
        <v> </v>
      </c>
    </row>
    <row r="5334" spans="7:8">
      <c r="G5334" s="31" t="str">
        <f t="shared" si="40"/>
        <v> </v>
      </c>
      <c r="H5334" s="31" t="str">
        <f t="shared" si="41"/>
        <v> </v>
      </c>
    </row>
    <row r="5335" spans="7:8">
      <c r="G5335" s="31" t="str">
        <f t="shared" si="40"/>
        <v> </v>
      </c>
      <c r="H5335" s="31" t="str">
        <f t="shared" si="41"/>
        <v> </v>
      </c>
    </row>
    <row r="5336" spans="7:8">
      <c r="G5336" s="31" t="str">
        <f t="shared" si="40"/>
        <v> </v>
      </c>
      <c r="H5336" s="31" t="str">
        <f t="shared" si="41"/>
        <v> </v>
      </c>
    </row>
    <row r="5337" spans="7:8">
      <c r="G5337" s="31" t="str">
        <f t="shared" si="40"/>
        <v> </v>
      </c>
      <c r="H5337" s="31" t="str">
        <f t="shared" si="41"/>
        <v> </v>
      </c>
    </row>
    <row r="5338" spans="7:8">
      <c r="G5338" s="31" t="str">
        <f t="shared" si="40"/>
        <v> </v>
      </c>
      <c r="H5338" s="31" t="str">
        <f t="shared" si="41"/>
        <v> </v>
      </c>
    </row>
    <row r="5339" spans="7:8">
      <c r="G5339" s="31" t="str">
        <f t="shared" si="40"/>
        <v> </v>
      </c>
      <c r="H5339" s="31" t="str">
        <f t="shared" si="41"/>
        <v> </v>
      </c>
    </row>
    <row r="5340" spans="7:8">
      <c r="G5340" s="31" t="str">
        <f t="shared" si="40"/>
        <v> </v>
      </c>
      <c r="H5340" s="31" t="str">
        <f t="shared" si="41"/>
        <v> </v>
      </c>
    </row>
    <row r="5341" spans="7:8">
      <c r="G5341" s="31" t="str">
        <f t="shared" si="40"/>
        <v> </v>
      </c>
      <c r="H5341" s="31" t="str">
        <f t="shared" si="41"/>
        <v> </v>
      </c>
    </row>
    <row r="5342" spans="7:8">
      <c r="G5342" s="31" t="str">
        <f t="shared" si="40"/>
        <v> </v>
      </c>
      <c r="H5342" s="31" t="str">
        <f t="shared" si="41"/>
        <v> </v>
      </c>
    </row>
    <row r="5343" spans="7:8">
      <c r="G5343" s="31" t="str">
        <f t="shared" si="40"/>
        <v> </v>
      </c>
      <c r="H5343" s="31" t="str">
        <f t="shared" si="41"/>
        <v> </v>
      </c>
    </row>
    <row r="5344" spans="7:8">
      <c r="G5344" s="31" t="str">
        <f t="shared" si="40"/>
        <v> </v>
      </c>
      <c r="H5344" s="31" t="str">
        <f t="shared" si="41"/>
        <v> </v>
      </c>
    </row>
    <row r="5345" spans="7:8">
      <c r="G5345" s="31" t="str">
        <f t="shared" si="40"/>
        <v> </v>
      </c>
      <c r="H5345" s="31" t="str">
        <f t="shared" si="41"/>
        <v> </v>
      </c>
    </row>
    <row r="5346" spans="7:8">
      <c r="G5346" s="31" t="str">
        <f t="shared" si="40"/>
        <v> </v>
      </c>
      <c r="H5346" s="31" t="str">
        <f t="shared" si="41"/>
        <v> </v>
      </c>
    </row>
    <row r="5347" spans="7:8">
      <c r="G5347" s="31" t="str">
        <f t="shared" si="40"/>
        <v> </v>
      </c>
      <c r="H5347" s="31" t="str">
        <f t="shared" si="41"/>
        <v> </v>
      </c>
    </row>
    <row r="5348" spans="7:8">
      <c r="G5348" s="31" t="str">
        <f t="shared" si="40"/>
        <v> </v>
      </c>
      <c r="H5348" s="31" t="str">
        <f t="shared" si="41"/>
        <v> </v>
      </c>
    </row>
    <row r="5349" spans="7:8">
      <c r="G5349" s="31" t="str">
        <f t="shared" si="40"/>
        <v> </v>
      </c>
      <c r="H5349" s="31" t="str">
        <f t="shared" si="41"/>
        <v> </v>
      </c>
    </row>
    <row r="5350" spans="7:8">
      <c r="G5350" s="31" t="str">
        <f t="shared" si="40"/>
        <v> </v>
      </c>
      <c r="H5350" s="31" t="str">
        <f t="shared" si="41"/>
        <v> </v>
      </c>
    </row>
    <row r="5351" spans="7:8">
      <c r="G5351" s="31" t="str">
        <f t="shared" si="40"/>
        <v> </v>
      </c>
      <c r="H5351" s="31" t="str">
        <f t="shared" si="41"/>
        <v> </v>
      </c>
    </row>
    <row r="5352" spans="7:8">
      <c r="G5352" s="31" t="str">
        <f t="shared" si="40"/>
        <v> </v>
      </c>
      <c r="H5352" s="31" t="str">
        <f t="shared" si="41"/>
        <v> </v>
      </c>
    </row>
    <row r="5353" spans="7:8">
      <c r="G5353" s="31" t="str">
        <f t="shared" si="40"/>
        <v> </v>
      </c>
      <c r="H5353" s="31" t="str">
        <f t="shared" si="41"/>
        <v> </v>
      </c>
    </row>
    <row r="5354" spans="7:8">
      <c r="G5354" s="31" t="str">
        <f t="shared" si="40"/>
        <v> </v>
      </c>
      <c r="H5354" s="31" t="str">
        <f t="shared" si="41"/>
        <v> </v>
      </c>
    </row>
    <row r="5355" spans="7:8">
      <c r="G5355" s="31" t="str">
        <f t="shared" si="40"/>
        <v> </v>
      </c>
      <c r="H5355" s="31" t="str">
        <f t="shared" si="41"/>
        <v> </v>
      </c>
    </row>
    <row r="5356" spans="7:8">
      <c r="G5356" s="31" t="str">
        <f t="shared" si="40"/>
        <v> </v>
      </c>
      <c r="H5356" s="31" t="str">
        <f t="shared" si="41"/>
        <v> </v>
      </c>
    </row>
    <row r="5357" spans="7:8">
      <c r="G5357" s="31" t="str">
        <f t="shared" ref="G5357:G5611" si="42">IFERROR(IF($D5357&gt;0,IF($D5357=$G$1,$F5357," ")," ")," ")</f>
        <v> </v>
      </c>
      <c r="H5357" s="31" t="str">
        <f t="shared" ref="H5357:H5611" si="43">IFERROR(IF($D5357&gt;0,IF($D5357=$H$1,$F5357," ")," ")," ")</f>
        <v> </v>
      </c>
    </row>
    <row r="5358" spans="7:8">
      <c r="G5358" s="31" t="str">
        <f t="shared" si="42"/>
        <v> </v>
      </c>
      <c r="H5358" s="31" t="str">
        <f t="shared" si="43"/>
        <v> </v>
      </c>
    </row>
    <row r="5359" spans="7:8">
      <c r="G5359" s="31" t="str">
        <f t="shared" si="42"/>
        <v> </v>
      </c>
      <c r="H5359" s="31" t="str">
        <f t="shared" si="43"/>
        <v> </v>
      </c>
    </row>
    <row r="5360" spans="7:8">
      <c r="G5360" s="31" t="str">
        <f t="shared" si="42"/>
        <v> </v>
      </c>
      <c r="H5360" s="31" t="str">
        <f t="shared" si="43"/>
        <v> </v>
      </c>
    </row>
    <row r="5361" spans="7:8">
      <c r="G5361" s="31" t="str">
        <f t="shared" si="42"/>
        <v> </v>
      </c>
      <c r="H5361" s="31" t="str">
        <f t="shared" si="43"/>
        <v> </v>
      </c>
    </row>
    <row r="5362" spans="7:8">
      <c r="G5362" s="31" t="str">
        <f t="shared" si="42"/>
        <v> </v>
      </c>
      <c r="H5362" s="31" t="str">
        <f t="shared" si="43"/>
        <v> </v>
      </c>
    </row>
    <row r="5363" spans="7:8">
      <c r="G5363" s="31" t="str">
        <f t="shared" si="42"/>
        <v> </v>
      </c>
      <c r="H5363" s="31" t="str">
        <f t="shared" si="43"/>
        <v> </v>
      </c>
    </row>
    <row r="5364" spans="7:8">
      <c r="G5364" s="31" t="str">
        <f t="shared" si="42"/>
        <v> </v>
      </c>
      <c r="H5364" s="31" t="str">
        <f t="shared" si="43"/>
        <v> </v>
      </c>
    </row>
    <row r="5365" spans="7:8">
      <c r="G5365" s="31" t="str">
        <f t="shared" si="42"/>
        <v> </v>
      </c>
      <c r="H5365" s="31" t="str">
        <f t="shared" si="43"/>
        <v> </v>
      </c>
    </row>
    <row r="5366" spans="7:8">
      <c r="G5366" s="31" t="str">
        <f t="shared" si="42"/>
        <v> </v>
      </c>
      <c r="H5366" s="31" t="str">
        <f t="shared" si="43"/>
        <v> </v>
      </c>
    </row>
    <row r="5367" spans="7:8">
      <c r="G5367" s="31" t="str">
        <f t="shared" si="42"/>
        <v> </v>
      </c>
      <c r="H5367" s="31" t="str">
        <f t="shared" si="43"/>
        <v> </v>
      </c>
    </row>
    <row r="5368" spans="7:8">
      <c r="G5368" s="31" t="str">
        <f t="shared" si="42"/>
        <v> </v>
      </c>
      <c r="H5368" s="31" t="str">
        <f t="shared" si="43"/>
        <v> </v>
      </c>
    </row>
    <row r="5369" spans="7:8">
      <c r="G5369" s="31" t="str">
        <f t="shared" si="42"/>
        <v> </v>
      </c>
      <c r="H5369" s="31" t="str">
        <f t="shared" si="43"/>
        <v> </v>
      </c>
    </row>
    <row r="5370" spans="7:8">
      <c r="G5370" s="31" t="str">
        <f t="shared" si="42"/>
        <v> </v>
      </c>
      <c r="H5370" s="31" t="str">
        <f t="shared" si="43"/>
        <v> </v>
      </c>
    </row>
    <row r="5371" spans="7:8">
      <c r="G5371" s="31" t="str">
        <f t="shared" si="42"/>
        <v> </v>
      </c>
      <c r="H5371" s="31" t="str">
        <f t="shared" si="43"/>
        <v> </v>
      </c>
    </row>
    <row r="5372" spans="7:8">
      <c r="G5372" s="31" t="str">
        <f t="shared" si="42"/>
        <v> </v>
      </c>
      <c r="H5372" s="31" t="str">
        <f t="shared" si="43"/>
        <v> </v>
      </c>
    </row>
    <row r="5373" spans="7:8">
      <c r="G5373" s="31" t="str">
        <f t="shared" si="42"/>
        <v> </v>
      </c>
      <c r="H5373" s="31" t="str">
        <f t="shared" si="43"/>
        <v> </v>
      </c>
    </row>
    <row r="5374" spans="7:8">
      <c r="G5374" s="31" t="str">
        <f t="shared" si="42"/>
        <v> </v>
      </c>
      <c r="H5374" s="31" t="str">
        <f t="shared" si="43"/>
        <v> </v>
      </c>
    </row>
    <row r="5375" spans="7:8">
      <c r="G5375" s="31" t="str">
        <f t="shared" si="42"/>
        <v> </v>
      </c>
      <c r="H5375" s="31" t="str">
        <f t="shared" si="43"/>
        <v> </v>
      </c>
    </row>
    <row r="5376" spans="7:8">
      <c r="G5376" s="31" t="str">
        <f t="shared" si="42"/>
        <v> </v>
      </c>
      <c r="H5376" s="31" t="str">
        <f t="shared" si="43"/>
        <v> </v>
      </c>
    </row>
    <row r="5377" spans="7:8">
      <c r="G5377" s="31" t="str">
        <f t="shared" si="42"/>
        <v> </v>
      </c>
      <c r="H5377" s="31" t="str">
        <f t="shared" si="43"/>
        <v> </v>
      </c>
    </row>
    <row r="5378" spans="7:8">
      <c r="G5378" s="31" t="str">
        <f t="shared" si="42"/>
        <v> </v>
      </c>
      <c r="H5378" s="31" t="str">
        <f t="shared" si="43"/>
        <v> </v>
      </c>
    </row>
    <row r="5379" spans="7:8">
      <c r="G5379" s="31" t="str">
        <f t="shared" si="42"/>
        <v> </v>
      </c>
      <c r="H5379" s="31" t="str">
        <f t="shared" si="43"/>
        <v> </v>
      </c>
    </row>
    <row r="5380" spans="7:8">
      <c r="G5380" s="31" t="str">
        <f t="shared" si="42"/>
        <v> </v>
      </c>
      <c r="H5380" s="31" t="str">
        <f t="shared" si="43"/>
        <v> </v>
      </c>
    </row>
    <row r="5381" spans="7:8">
      <c r="G5381" s="31" t="str">
        <f t="shared" si="42"/>
        <v> </v>
      </c>
      <c r="H5381" s="31" t="str">
        <f t="shared" si="43"/>
        <v> </v>
      </c>
    </row>
    <row r="5382" spans="7:8">
      <c r="G5382" s="31" t="str">
        <f t="shared" si="42"/>
        <v> </v>
      </c>
      <c r="H5382" s="31" t="str">
        <f t="shared" si="43"/>
        <v> </v>
      </c>
    </row>
    <row r="5383" spans="7:8">
      <c r="G5383" s="31" t="str">
        <f t="shared" si="42"/>
        <v> </v>
      </c>
      <c r="H5383" s="31" t="str">
        <f t="shared" si="43"/>
        <v> </v>
      </c>
    </row>
    <row r="5384" spans="7:8">
      <c r="G5384" s="31" t="str">
        <f t="shared" si="42"/>
        <v> </v>
      </c>
      <c r="H5384" s="31" t="str">
        <f t="shared" si="43"/>
        <v> </v>
      </c>
    </row>
    <row r="5385" spans="7:8">
      <c r="G5385" s="31" t="str">
        <f t="shared" si="42"/>
        <v> </v>
      </c>
      <c r="H5385" s="31" t="str">
        <f t="shared" si="43"/>
        <v> </v>
      </c>
    </row>
    <row r="5386" spans="7:8">
      <c r="G5386" s="31" t="str">
        <f t="shared" si="42"/>
        <v> </v>
      </c>
      <c r="H5386" s="31" t="str">
        <f t="shared" si="43"/>
        <v> </v>
      </c>
    </row>
    <row r="5387" spans="7:8">
      <c r="G5387" s="31" t="str">
        <f t="shared" si="42"/>
        <v> </v>
      </c>
      <c r="H5387" s="31" t="str">
        <f t="shared" si="43"/>
        <v> </v>
      </c>
    </row>
    <row r="5388" spans="7:8">
      <c r="G5388" s="31" t="str">
        <f t="shared" si="42"/>
        <v> </v>
      </c>
      <c r="H5388" s="31" t="str">
        <f t="shared" si="43"/>
        <v> </v>
      </c>
    </row>
    <row r="5389" spans="7:8">
      <c r="G5389" s="31" t="str">
        <f t="shared" si="42"/>
        <v> </v>
      </c>
      <c r="H5389" s="31" t="str">
        <f t="shared" si="43"/>
        <v> </v>
      </c>
    </row>
    <row r="5390" spans="7:8">
      <c r="G5390" s="31" t="str">
        <f t="shared" si="42"/>
        <v> </v>
      </c>
      <c r="H5390" s="31" t="str">
        <f t="shared" si="43"/>
        <v> </v>
      </c>
    </row>
    <row r="5391" spans="7:8">
      <c r="G5391" s="31" t="str">
        <f t="shared" si="42"/>
        <v> </v>
      </c>
      <c r="H5391" s="31" t="str">
        <f t="shared" si="43"/>
        <v> </v>
      </c>
    </row>
    <row r="5392" spans="7:8">
      <c r="G5392" s="31" t="str">
        <f t="shared" si="42"/>
        <v> </v>
      </c>
      <c r="H5392" s="31" t="str">
        <f t="shared" si="43"/>
        <v> </v>
      </c>
    </row>
    <row r="5393" spans="7:8">
      <c r="G5393" s="31" t="str">
        <f t="shared" si="42"/>
        <v> </v>
      </c>
      <c r="H5393" s="31" t="str">
        <f t="shared" si="43"/>
        <v> </v>
      </c>
    </row>
    <row r="5394" spans="7:8">
      <c r="G5394" s="31" t="str">
        <f t="shared" si="42"/>
        <v> </v>
      </c>
      <c r="H5394" s="31" t="str">
        <f t="shared" si="43"/>
        <v> </v>
      </c>
    </row>
    <row r="5395" spans="7:8">
      <c r="G5395" s="31" t="str">
        <f t="shared" si="42"/>
        <v> </v>
      </c>
      <c r="H5395" s="31" t="str">
        <f t="shared" si="43"/>
        <v> </v>
      </c>
    </row>
    <row r="5396" spans="7:8">
      <c r="G5396" s="31" t="str">
        <f t="shared" si="42"/>
        <v> </v>
      </c>
      <c r="H5396" s="31" t="str">
        <f t="shared" si="43"/>
        <v> </v>
      </c>
    </row>
    <row r="5397" spans="7:8">
      <c r="G5397" s="31" t="str">
        <f t="shared" si="42"/>
        <v> </v>
      </c>
      <c r="H5397" s="31" t="str">
        <f t="shared" si="43"/>
        <v> </v>
      </c>
    </row>
    <row r="5398" spans="7:8">
      <c r="G5398" s="31" t="str">
        <f t="shared" si="42"/>
        <v> </v>
      </c>
      <c r="H5398" s="31" t="str">
        <f t="shared" si="43"/>
        <v> </v>
      </c>
    </row>
    <row r="5399" spans="7:8">
      <c r="G5399" s="31" t="str">
        <f t="shared" si="42"/>
        <v> </v>
      </c>
      <c r="H5399" s="31" t="str">
        <f t="shared" si="43"/>
        <v> </v>
      </c>
    </row>
    <row r="5400" spans="7:8">
      <c r="G5400" s="31" t="str">
        <f t="shared" si="42"/>
        <v> </v>
      </c>
      <c r="H5400" s="31" t="str">
        <f t="shared" si="43"/>
        <v> </v>
      </c>
    </row>
    <row r="5401" spans="7:8">
      <c r="G5401" s="31" t="str">
        <f t="shared" si="42"/>
        <v> </v>
      </c>
      <c r="H5401" s="31" t="str">
        <f t="shared" si="43"/>
        <v> </v>
      </c>
    </row>
    <row r="5402" spans="7:8">
      <c r="G5402" s="31" t="str">
        <f t="shared" si="42"/>
        <v> </v>
      </c>
      <c r="H5402" s="31" t="str">
        <f t="shared" si="43"/>
        <v> </v>
      </c>
    </row>
    <row r="5403" spans="7:8">
      <c r="G5403" s="31" t="str">
        <f t="shared" si="42"/>
        <v> </v>
      </c>
      <c r="H5403" s="31" t="str">
        <f t="shared" si="43"/>
        <v> </v>
      </c>
    </row>
    <row r="5404" spans="7:8">
      <c r="G5404" s="31" t="str">
        <f t="shared" si="42"/>
        <v> </v>
      </c>
      <c r="H5404" s="31" t="str">
        <f t="shared" si="43"/>
        <v> </v>
      </c>
    </row>
    <row r="5405" spans="7:8">
      <c r="G5405" s="31" t="str">
        <f t="shared" si="42"/>
        <v> </v>
      </c>
      <c r="H5405" s="31" t="str">
        <f t="shared" si="43"/>
        <v> </v>
      </c>
    </row>
    <row r="5406" spans="7:8">
      <c r="G5406" s="31" t="str">
        <f t="shared" si="42"/>
        <v> </v>
      </c>
      <c r="H5406" s="31" t="str">
        <f t="shared" si="43"/>
        <v> </v>
      </c>
    </row>
    <row r="5407" spans="7:8">
      <c r="G5407" s="31" t="str">
        <f t="shared" si="42"/>
        <v> </v>
      </c>
      <c r="H5407" s="31" t="str">
        <f t="shared" si="43"/>
        <v> </v>
      </c>
    </row>
    <row r="5408" spans="7:8">
      <c r="G5408" s="31" t="str">
        <f t="shared" si="42"/>
        <v> </v>
      </c>
      <c r="H5408" s="31" t="str">
        <f t="shared" si="43"/>
        <v> </v>
      </c>
    </row>
    <row r="5409" spans="7:8">
      <c r="G5409" s="31" t="str">
        <f t="shared" si="42"/>
        <v> </v>
      </c>
      <c r="H5409" s="31" t="str">
        <f t="shared" si="43"/>
        <v> </v>
      </c>
    </row>
    <row r="5410" spans="7:8">
      <c r="G5410" s="31" t="str">
        <f t="shared" si="42"/>
        <v> </v>
      </c>
      <c r="H5410" s="31" t="str">
        <f t="shared" si="43"/>
        <v> </v>
      </c>
    </row>
    <row r="5411" spans="7:8">
      <c r="G5411" s="31" t="str">
        <f t="shared" si="42"/>
        <v> </v>
      </c>
      <c r="H5411" s="31" t="str">
        <f t="shared" si="43"/>
        <v> </v>
      </c>
    </row>
    <row r="5412" spans="7:8">
      <c r="G5412" s="31" t="str">
        <f t="shared" si="42"/>
        <v> </v>
      </c>
      <c r="H5412" s="31" t="str">
        <f t="shared" si="43"/>
        <v> </v>
      </c>
    </row>
    <row r="5413" spans="7:8">
      <c r="G5413" s="31" t="str">
        <f t="shared" si="42"/>
        <v> </v>
      </c>
      <c r="H5413" s="31" t="str">
        <f t="shared" si="43"/>
        <v> </v>
      </c>
    </row>
    <row r="5414" spans="7:8">
      <c r="G5414" s="31" t="str">
        <f t="shared" si="42"/>
        <v> </v>
      </c>
      <c r="H5414" s="31" t="str">
        <f t="shared" si="43"/>
        <v> </v>
      </c>
    </row>
    <row r="5415" spans="7:8">
      <c r="G5415" s="31" t="str">
        <f t="shared" si="42"/>
        <v> </v>
      </c>
      <c r="H5415" s="31" t="str">
        <f t="shared" si="43"/>
        <v> </v>
      </c>
    </row>
    <row r="5416" spans="7:8">
      <c r="G5416" s="31" t="str">
        <f t="shared" si="42"/>
        <v> </v>
      </c>
      <c r="H5416" s="31" t="str">
        <f t="shared" si="43"/>
        <v> </v>
      </c>
    </row>
    <row r="5417" spans="7:8">
      <c r="G5417" s="31" t="str">
        <f t="shared" si="42"/>
        <v> </v>
      </c>
      <c r="H5417" s="31" t="str">
        <f t="shared" si="43"/>
        <v> </v>
      </c>
    </row>
    <row r="5418" spans="7:8">
      <c r="G5418" s="31" t="str">
        <f t="shared" si="42"/>
        <v> </v>
      </c>
      <c r="H5418" s="31" t="str">
        <f t="shared" si="43"/>
        <v> </v>
      </c>
    </row>
    <row r="5419" spans="7:8">
      <c r="G5419" s="31" t="str">
        <f t="shared" si="42"/>
        <v> </v>
      </c>
      <c r="H5419" s="31" t="str">
        <f t="shared" si="43"/>
        <v> </v>
      </c>
    </row>
    <row r="5420" spans="7:8">
      <c r="G5420" s="31" t="str">
        <f t="shared" si="42"/>
        <v> </v>
      </c>
      <c r="H5420" s="31" t="str">
        <f t="shared" si="43"/>
        <v> </v>
      </c>
    </row>
    <row r="5421" spans="7:8">
      <c r="G5421" s="31" t="str">
        <f t="shared" si="42"/>
        <v> </v>
      </c>
      <c r="H5421" s="31" t="str">
        <f t="shared" si="43"/>
        <v> </v>
      </c>
    </row>
    <row r="5422" spans="7:8">
      <c r="G5422" s="31" t="str">
        <f t="shared" si="42"/>
        <v> </v>
      </c>
      <c r="H5422" s="31" t="str">
        <f t="shared" si="43"/>
        <v> </v>
      </c>
    </row>
    <row r="5423" spans="7:8">
      <c r="G5423" s="31" t="str">
        <f t="shared" si="42"/>
        <v> </v>
      </c>
      <c r="H5423" s="31" t="str">
        <f t="shared" si="43"/>
        <v> </v>
      </c>
    </row>
    <row r="5424" spans="7:8">
      <c r="G5424" s="31" t="str">
        <f t="shared" si="42"/>
        <v> </v>
      </c>
      <c r="H5424" s="31" t="str">
        <f t="shared" si="43"/>
        <v> </v>
      </c>
    </row>
    <row r="5425" spans="7:8">
      <c r="G5425" s="31" t="str">
        <f t="shared" si="42"/>
        <v> </v>
      </c>
      <c r="H5425" s="31" t="str">
        <f t="shared" si="43"/>
        <v> </v>
      </c>
    </row>
    <row r="5426" spans="7:8">
      <c r="G5426" s="31" t="str">
        <f t="shared" si="42"/>
        <v> </v>
      </c>
      <c r="H5426" s="31" t="str">
        <f t="shared" si="43"/>
        <v> </v>
      </c>
    </row>
    <row r="5427" spans="7:8">
      <c r="G5427" s="31" t="str">
        <f t="shared" si="42"/>
        <v> </v>
      </c>
      <c r="H5427" s="31" t="str">
        <f t="shared" si="43"/>
        <v> </v>
      </c>
    </row>
    <row r="5428" spans="7:8">
      <c r="G5428" s="31" t="str">
        <f t="shared" si="42"/>
        <v> </v>
      </c>
      <c r="H5428" s="31" t="str">
        <f t="shared" si="43"/>
        <v> </v>
      </c>
    </row>
    <row r="5429" spans="7:8">
      <c r="G5429" s="31" t="str">
        <f t="shared" si="42"/>
        <v> </v>
      </c>
      <c r="H5429" s="31" t="str">
        <f t="shared" si="43"/>
        <v> </v>
      </c>
    </row>
    <row r="5430" spans="7:8">
      <c r="G5430" s="31" t="str">
        <f t="shared" si="42"/>
        <v> </v>
      </c>
      <c r="H5430" s="31" t="str">
        <f t="shared" si="43"/>
        <v> </v>
      </c>
    </row>
    <row r="5431" spans="7:8">
      <c r="G5431" s="31" t="str">
        <f t="shared" si="42"/>
        <v> </v>
      </c>
      <c r="H5431" s="31" t="str">
        <f t="shared" si="43"/>
        <v> </v>
      </c>
    </row>
    <row r="5432" spans="7:8">
      <c r="G5432" s="31" t="str">
        <f t="shared" si="42"/>
        <v> </v>
      </c>
      <c r="H5432" s="31" t="str">
        <f t="shared" si="43"/>
        <v> </v>
      </c>
    </row>
    <row r="5433" spans="7:8">
      <c r="G5433" s="31" t="str">
        <f t="shared" si="42"/>
        <v> </v>
      </c>
      <c r="H5433" s="31" t="str">
        <f t="shared" si="43"/>
        <v> </v>
      </c>
    </row>
    <row r="5434" spans="7:8">
      <c r="G5434" s="31" t="str">
        <f t="shared" si="42"/>
        <v> </v>
      </c>
      <c r="H5434" s="31" t="str">
        <f t="shared" si="43"/>
        <v> </v>
      </c>
    </row>
    <row r="5435" spans="7:8">
      <c r="G5435" s="31" t="str">
        <f t="shared" si="42"/>
        <v> </v>
      </c>
      <c r="H5435" s="31" t="str">
        <f t="shared" si="43"/>
        <v> </v>
      </c>
    </row>
    <row r="5436" spans="7:8">
      <c r="G5436" s="31" t="str">
        <f t="shared" si="42"/>
        <v> </v>
      </c>
      <c r="H5436" s="31" t="str">
        <f t="shared" si="43"/>
        <v> </v>
      </c>
    </row>
    <row r="5437" spans="7:8">
      <c r="G5437" s="31" t="str">
        <f t="shared" si="42"/>
        <v> </v>
      </c>
      <c r="H5437" s="31" t="str">
        <f t="shared" si="43"/>
        <v> </v>
      </c>
    </row>
    <row r="5438" spans="7:8">
      <c r="G5438" s="31" t="str">
        <f t="shared" si="42"/>
        <v> </v>
      </c>
      <c r="H5438" s="31" t="str">
        <f t="shared" si="43"/>
        <v> </v>
      </c>
    </row>
    <row r="5439" spans="7:8">
      <c r="G5439" s="31" t="str">
        <f t="shared" si="42"/>
        <v> </v>
      </c>
      <c r="H5439" s="31" t="str">
        <f t="shared" si="43"/>
        <v> </v>
      </c>
    </row>
    <row r="5440" spans="7:8">
      <c r="G5440" s="31" t="str">
        <f t="shared" si="42"/>
        <v> </v>
      </c>
      <c r="H5440" s="31" t="str">
        <f t="shared" si="43"/>
        <v> </v>
      </c>
    </row>
    <row r="5441" spans="7:8">
      <c r="G5441" s="31" t="str">
        <f t="shared" si="42"/>
        <v> </v>
      </c>
      <c r="H5441" s="31" t="str">
        <f t="shared" si="43"/>
        <v> </v>
      </c>
    </row>
    <row r="5442" spans="7:8">
      <c r="G5442" s="31" t="str">
        <f t="shared" si="42"/>
        <v> </v>
      </c>
      <c r="H5442" s="31" t="str">
        <f t="shared" si="43"/>
        <v> </v>
      </c>
    </row>
    <row r="5443" spans="7:8">
      <c r="G5443" s="31" t="str">
        <f t="shared" si="42"/>
        <v> </v>
      </c>
      <c r="H5443" s="31" t="str">
        <f t="shared" si="43"/>
        <v> </v>
      </c>
    </row>
    <row r="5444" spans="7:8">
      <c r="G5444" s="31" t="str">
        <f t="shared" si="42"/>
        <v> </v>
      </c>
      <c r="H5444" s="31" t="str">
        <f t="shared" si="43"/>
        <v> </v>
      </c>
    </row>
    <row r="5445" spans="7:8">
      <c r="G5445" s="31" t="str">
        <f t="shared" si="42"/>
        <v> </v>
      </c>
      <c r="H5445" s="31" t="str">
        <f t="shared" si="43"/>
        <v> </v>
      </c>
    </row>
    <row r="5446" spans="7:8">
      <c r="G5446" s="31" t="str">
        <f t="shared" si="42"/>
        <v> </v>
      </c>
      <c r="H5446" s="31" t="str">
        <f t="shared" si="43"/>
        <v> </v>
      </c>
    </row>
    <row r="5447" spans="7:8">
      <c r="G5447" s="31" t="str">
        <f t="shared" si="42"/>
        <v> </v>
      </c>
      <c r="H5447" s="31" t="str">
        <f t="shared" si="43"/>
        <v> </v>
      </c>
    </row>
    <row r="5448" spans="7:8">
      <c r="G5448" s="31" t="str">
        <f t="shared" si="42"/>
        <v> </v>
      </c>
      <c r="H5448" s="31" t="str">
        <f t="shared" si="43"/>
        <v> </v>
      </c>
    </row>
    <row r="5449" spans="7:8">
      <c r="G5449" s="31" t="str">
        <f t="shared" si="42"/>
        <v> </v>
      </c>
      <c r="H5449" s="31" t="str">
        <f t="shared" si="43"/>
        <v> </v>
      </c>
    </row>
    <row r="5450" spans="7:8">
      <c r="G5450" s="31" t="str">
        <f t="shared" si="42"/>
        <v> </v>
      </c>
      <c r="H5450" s="31" t="str">
        <f t="shared" si="43"/>
        <v> </v>
      </c>
    </row>
    <row r="5451" spans="7:8">
      <c r="G5451" s="31" t="str">
        <f t="shared" si="42"/>
        <v> </v>
      </c>
      <c r="H5451" s="31" t="str">
        <f t="shared" si="43"/>
        <v> </v>
      </c>
    </row>
    <row r="5452" spans="7:8">
      <c r="G5452" s="31" t="str">
        <f t="shared" si="42"/>
        <v> </v>
      </c>
      <c r="H5452" s="31" t="str">
        <f t="shared" si="43"/>
        <v> </v>
      </c>
    </row>
    <row r="5453" spans="7:8">
      <c r="G5453" s="31" t="str">
        <f t="shared" si="42"/>
        <v> </v>
      </c>
      <c r="H5453" s="31" t="str">
        <f t="shared" si="43"/>
        <v> </v>
      </c>
    </row>
    <row r="5454" spans="7:8">
      <c r="G5454" s="31" t="str">
        <f t="shared" si="42"/>
        <v> </v>
      </c>
      <c r="H5454" s="31" t="str">
        <f t="shared" si="43"/>
        <v> </v>
      </c>
    </row>
    <row r="5455" spans="7:8">
      <c r="G5455" s="31" t="str">
        <f t="shared" si="42"/>
        <v> </v>
      </c>
      <c r="H5455" s="31" t="str">
        <f t="shared" si="43"/>
        <v> </v>
      </c>
    </row>
    <row r="5456" spans="7:8">
      <c r="G5456" s="31" t="str">
        <f t="shared" si="42"/>
        <v> </v>
      </c>
      <c r="H5456" s="31" t="str">
        <f t="shared" si="43"/>
        <v> </v>
      </c>
    </row>
    <row r="5457" spans="7:8">
      <c r="G5457" s="31" t="str">
        <f t="shared" si="42"/>
        <v> </v>
      </c>
      <c r="H5457" s="31" t="str">
        <f t="shared" si="43"/>
        <v> </v>
      </c>
    </row>
    <row r="5458" spans="7:8">
      <c r="G5458" s="31" t="str">
        <f t="shared" si="42"/>
        <v> </v>
      </c>
      <c r="H5458" s="31" t="str">
        <f t="shared" si="43"/>
        <v> </v>
      </c>
    </row>
    <row r="5459" spans="7:8">
      <c r="G5459" s="31" t="str">
        <f t="shared" si="42"/>
        <v> </v>
      </c>
      <c r="H5459" s="31" t="str">
        <f t="shared" si="43"/>
        <v> </v>
      </c>
    </row>
    <row r="5460" spans="7:8">
      <c r="G5460" s="31" t="str">
        <f t="shared" si="42"/>
        <v> </v>
      </c>
      <c r="H5460" s="31" t="str">
        <f t="shared" si="43"/>
        <v> </v>
      </c>
    </row>
    <row r="5461" spans="7:8">
      <c r="G5461" s="31" t="str">
        <f t="shared" si="42"/>
        <v> </v>
      </c>
      <c r="H5461" s="31" t="str">
        <f t="shared" si="43"/>
        <v> </v>
      </c>
    </row>
    <row r="5462" spans="7:8">
      <c r="G5462" s="31" t="str">
        <f t="shared" si="42"/>
        <v> </v>
      </c>
      <c r="H5462" s="31" t="str">
        <f t="shared" si="43"/>
        <v> </v>
      </c>
    </row>
    <row r="5463" spans="7:8">
      <c r="G5463" s="31" t="str">
        <f t="shared" si="42"/>
        <v> </v>
      </c>
      <c r="H5463" s="31" t="str">
        <f t="shared" si="43"/>
        <v> </v>
      </c>
    </row>
    <row r="5464" spans="7:8">
      <c r="G5464" s="31" t="str">
        <f t="shared" si="42"/>
        <v> </v>
      </c>
      <c r="H5464" s="31" t="str">
        <f t="shared" si="43"/>
        <v> </v>
      </c>
    </row>
    <row r="5465" spans="7:8">
      <c r="G5465" s="31" t="str">
        <f t="shared" si="42"/>
        <v> </v>
      </c>
      <c r="H5465" s="31" t="str">
        <f t="shared" si="43"/>
        <v> </v>
      </c>
    </row>
    <row r="5466" spans="7:8">
      <c r="G5466" s="31" t="str">
        <f t="shared" si="42"/>
        <v> </v>
      </c>
      <c r="H5466" s="31" t="str">
        <f t="shared" si="43"/>
        <v> </v>
      </c>
    </row>
    <row r="5467" spans="7:8">
      <c r="G5467" s="31" t="str">
        <f t="shared" si="42"/>
        <v> </v>
      </c>
      <c r="H5467" s="31" t="str">
        <f t="shared" si="43"/>
        <v> </v>
      </c>
    </row>
    <row r="5468" spans="7:8">
      <c r="G5468" s="31" t="str">
        <f t="shared" si="42"/>
        <v> </v>
      </c>
      <c r="H5468" s="31" t="str">
        <f t="shared" si="43"/>
        <v> </v>
      </c>
    </row>
    <row r="5469" spans="7:8">
      <c r="G5469" s="31" t="str">
        <f t="shared" si="42"/>
        <v> </v>
      </c>
      <c r="H5469" s="31" t="str">
        <f t="shared" si="43"/>
        <v> </v>
      </c>
    </row>
    <row r="5470" spans="7:8">
      <c r="G5470" s="31" t="str">
        <f t="shared" si="42"/>
        <v> </v>
      </c>
      <c r="H5470" s="31" t="str">
        <f t="shared" si="43"/>
        <v> </v>
      </c>
    </row>
    <row r="5471" spans="7:8">
      <c r="G5471" s="31" t="str">
        <f t="shared" si="42"/>
        <v> </v>
      </c>
      <c r="H5471" s="31" t="str">
        <f t="shared" si="43"/>
        <v> </v>
      </c>
    </row>
    <row r="5472" spans="7:8">
      <c r="G5472" s="31" t="str">
        <f t="shared" si="42"/>
        <v> </v>
      </c>
      <c r="H5472" s="31" t="str">
        <f t="shared" si="43"/>
        <v> </v>
      </c>
    </row>
    <row r="5473" spans="7:8">
      <c r="G5473" s="31" t="str">
        <f t="shared" si="42"/>
        <v> </v>
      </c>
      <c r="H5473" s="31" t="str">
        <f t="shared" si="43"/>
        <v> </v>
      </c>
    </row>
    <row r="5474" spans="7:8">
      <c r="G5474" s="31" t="str">
        <f t="shared" si="42"/>
        <v> </v>
      </c>
      <c r="H5474" s="31" t="str">
        <f t="shared" si="43"/>
        <v> </v>
      </c>
    </row>
    <row r="5475" spans="7:8">
      <c r="G5475" s="31" t="str">
        <f t="shared" si="42"/>
        <v> </v>
      </c>
      <c r="H5475" s="31" t="str">
        <f t="shared" si="43"/>
        <v> </v>
      </c>
    </row>
    <row r="5476" spans="7:8">
      <c r="G5476" s="31" t="str">
        <f t="shared" si="42"/>
        <v> </v>
      </c>
      <c r="H5476" s="31" t="str">
        <f t="shared" si="43"/>
        <v> </v>
      </c>
    </row>
    <row r="5477" spans="7:8">
      <c r="G5477" s="31" t="str">
        <f t="shared" si="42"/>
        <v> </v>
      </c>
      <c r="H5477" s="31" t="str">
        <f t="shared" si="43"/>
        <v> </v>
      </c>
    </row>
    <row r="5478" spans="7:8">
      <c r="G5478" s="31" t="str">
        <f t="shared" si="42"/>
        <v> </v>
      </c>
      <c r="H5478" s="31" t="str">
        <f t="shared" si="43"/>
        <v> </v>
      </c>
    </row>
    <row r="5479" spans="7:8">
      <c r="G5479" s="31" t="str">
        <f t="shared" si="42"/>
        <v> </v>
      </c>
      <c r="H5479" s="31" t="str">
        <f t="shared" si="43"/>
        <v> </v>
      </c>
    </row>
    <row r="5480" spans="7:8">
      <c r="G5480" s="31" t="str">
        <f t="shared" si="42"/>
        <v> </v>
      </c>
      <c r="H5480" s="31" t="str">
        <f t="shared" si="43"/>
        <v> </v>
      </c>
    </row>
    <row r="5481" spans="7:8">
      <c r="G5481" s="31" t="str">
        <f t="shared" si="42"/>
        <v> </v>
      </c>
      <c r="H5481" s="31" t="str">
        <f t="shared" si="43"/>
        <v> </v>
      </c>
    </row>
    <row r="5482" spans="7:8">
      <c r="G5482" s="31" t="str">
        <f t="shared" si="42"/>
        <v> </v>
      </c>
      <c r="H5482" s="31" t="str">
        <f t="shared" si="43"/>
        <v> </v>
      </c>
    </row>
    <row r="5483" spans="7:8">
      <c r="G5483" s="31" t="str">
        <f t="shared" si="42"/>
        <v> </v>
      </c>
      <c r="H5483" s="31" t="str">
        <f t="shared" si="43"/>
        <v> </v>
      </c>
    </row>
    <row r="5484" spans="7:8">
      <c r="G5484" s="31" t="str">
        <f t="shared" si="42"/>
        <v> </v>
      </c>
      <c r="H5484" s="31" t="str">
        <f t="shared" si="43"/>
        <v> </v>
      </c>
    </row>
    <row r="5485" spans="7:8">
      <c r="G5485" s="31" t="str">
        <f t="shared" si="42"/>
        <v> </v>
      </c>
      <c r="H5485" s="31" t="str">
        <f t="shared" si="43"/>
        <v> </v>
      </c>
    </row>
    <row r="5486" spans="7:8">
      <c r="G5486" s="31" t="str">
        <f t="shared" si="42"/>
        <v> </v>
      </c>
      <c r="H5486" s="31" t="str">
        <f t="shared" si="43"/>
        <v> </v>
      </c>
    </row>
    <row r="5487" spans="7:8">
      <c r="G5487" s="31" t="str">
        <f t="shared" si="42"/>
        <v> </v>
      </c>
      <c r="H5487" s="31" t="str">
        <f t="shared" si="43"/>
        <v> </v>
      </c>
    </row>
    <row r="5488" spans="7:8">
      <c r="G5488" s="31" t="str">
        <f t="shared" si="42"/>
        <v> </v>
      </c>
      <c r="H5488" s="31" t="str">
        <f t="shared" si="43"/>
        <v> </v>
      </c>
    </row>
    <row r="5489" spans="7:8">
      <c r="G5489" s="31" t="str">
        <f t="shared" si="42"/>
        <v> </v>
      </c>
      <c r="H5489" s="31" t="str">
        <f t="shared" si="43"/>
        <v> </v>
      </c>
    </row>
    <row r="5490" spans="7:8">
      <c r="G5490" s="31" t="str">
        <f t="shared" si="42"/>
        <v> </v>
      </c>
      <c r="H5490" s="31" t="str">
        <f t="shared" si="43"/>
        <v> </v>
      </c>
    </row>
    <row r="5491" spans="7:8">
      <c r="G5491" s="31" t="str">
        <f t="shared" si="42"/>
        <v> </v>
      </c>
      <c r="H5491" s="31" t="str">
        <f t="shared" si="43"/>
        <v> </v>
      </c>
    </row>
    <row r="5492" spans="7:8">
      <c r="G5492" s="31" t="str">
        <f t="shared" si="42"/>
        <v> </v>
      </c>
      <c r="H5492" s="31" t="str">
        <f t="shared" si="43"/>
        <v> </v>
      </c>
    </row>
    <row r="5493" spans="7:8">
      <c r="G5493" s="31" t="str">
        <f t="shared" si="42"/>
        <v> </v>
      </c>
      <c r="H5493" s="31" t="str">
        <f t="shared" si="43"/>
        <v> </v>
      </c>
    </row>
    <row r="5494" spans="7:8">
      <c r="G5494" s="31" t="str">
        <f t="shared" si="42"/>
        <v> </v>
      </c>
      <c r="H5494" s="31" t="str">
        <f t="shared" si="43"/>
        <v> </v>
      </c>
    </row>
    <row r="5495" spans="7:8">
      <c r="G5495" s="31" t="str">
        <f t="shared" si="42"/>
        <v> </v>
      </c>
      <c r="H5495" s="31" t="str">
        <f t="shared" si="43"/>
        <v> </v>
      </c>
    </row>
    <row r="5496" spans="7:8">
      <c r="G5496" s="31" t="str">
        <f t="shared" si="42"/>
        <v> </v>
      </c>
      <c r="H5496" s="31" t="str">
        <f t="shared" si="43"/>
        <v> </v>
      </c>
    </row>
    <row r="5497" spans="7:8">
      <c r="G5497" s="31" t="str">
        <f t="shared" si="42"/>
        <v> </v>
      </c>
      <c r="H5497" s="31" t="str">
        <f t="shared" si="43"/>
        <v> </v>
      </c>
    </row>
    <row r="5498" spans="7:8">
      <c r="G5498" s="31" t="str">
        <f t="shared" si="42"/>
        <v> </v>
      </c>
      <c r="H5498" s="31" t="str">
        <f t="shared" si="43"/>
        <v> </v>
      </c>
    </row>
    <row r="5499" spans="7:8">
      <c r="G5499" s="31" t="str">
        <f t="shared" si="42"/>
        <v> </v>
      </c>
      <c r="H5499" s="31" t="str">
        <f t="shared" si="43"/>
        <v> </v>
      </c>
    </row>
    <row r="5500" spans="7:8">
      <c r="G5500" s="31" t="str">
        <f t="shared" si="42"/>
        <v> </v>
      </c>
      <c r="H5500" s="31" t="str">
        <f t="shared" si="43"/>
        <v> </v>
      </c>
    </row>
    <row r="5501" spans="7:8">
      <c r="G5501" s="31" t="str">
        <f t="shared" si="42"/>
        <v> </v>
      </c>
      <c r="H5501" s="31" t="str">
        <f t="shared" si="43"/>
        <v> </v>
      </c>
    </row>
    <row r="5502" spans="7:8">
      <c r="G5502" s="31" t="str">
        <f t="shared" si="42"/>
        <v> </v>
      </c>
      <c r="H5502" s="31" t="str">
        <f t="shared" si="43"/>
        <v> </v>
      </c>
    </row>
    <row r="5503" spans="7:8">
      <c r="G5503" s="31" t="str">
        <f t="shared" si="42"/>
        <v> </v>
      </c>
      <c r="H5503" s="31" t="str">
        <f t="shared" si="43"/>
        <v> </v>
      </c>
    </row>
    <row r="5504" spans="7:8">
      <c r="G5504" s="31" t="str">
        <f t="shared" si="42"/>
        <v> </v>
      </c>
      <c r="H5504" s="31" t="str">
        <f t="shared" si="43"/>
        <v> </v>
      </c>
    </row>
    <row r="5505" spans="7:8">
      <c r="G5505" s="31" t="str">
        <f t="shared" si="42"/>
        <v> </v>
      </c>
      <c r="H5505" s="31" t="str">
        <f t="shared" si="43"/>
        <v> </v>
      </c>
    </row>
    <row r="5506" spans="7:8">
      <c r="G5506" s="31" t="str">
        <f t="shared" si="42"/>
        <v> </v>
      </c>
      <c r="H5506" s="31" t="str">
        <f t="shared" si="43"/>
        <v> </v>
      </c>
    </row>
    <row r="5507" spans="7:8">
      <c r="G5507" s="31" t="str">
        <f t="shared" si="42"/>
        <v> </v>
      </c>
      <c r="H5507" s="31" t="str">
        <f t="shared" si="43"/>
        <v> </v>
      </c>
    </row>
    <row r="5508" spans="7:8">
      <c r="G5508" s="31" t="str">
        <f t="shared" si="42"/>
        <v> </v>
      </c>
      <c r="H5508" s="31" t="str">
        <f t="shared" si="43"/>
        <v> </v>
      </c>
    </row>
    <row r="5509" spans="7:8">
      <c r="G5509" s="31" t="str">
        <f t="shared" si="42"/>
        <v> </v>
      </c>
      <c r="H5509" s="31" t="str">
        <f t="shared" si="43"/>
        <v> </v>
      </c>
    </row>
    <row r="5510" spans="7:8">
      <c r="G5510" s="31" t="str">
        <f t="shared" si="42"/>
        <v> </v>
      </c>
      <c r="H5510" s="31" t="str">
        <f t="shared" si="43"/>
        <v> </v>
      </c>
    </row>
    <row r="5511" spans="7:8">
      <c r="G5511" s="31" t="str">
        <f t="shared" si="42"/>
        <v> </v>
      </c>
      <c r="H5511" s="31" t="str">
        <f t="shared" si="43"/>
        <v> </v>
      </c>
    </row>
    <row r="5512" spans="7:8">
      <c r="G5512" s="31" t="str">
        <f t="shared" si="42"/>
        <v> </v>
      </c>
      <c r="H5512" s="31" t="str">
        <f t="shared" si="43"/>
        <v> </v>
      </c>
    </row>
    <row r="5513" spans="7:8">
      <c r="G5513" s="31" t="str">
        <f t="shared" si="42"/>
        <v> </v>
      </c>
      <c r="H5513" s="31" t="str">
        <f t="shared" si="43"/>
        <v> </v>
      </c>
    </row>
    <row r="5514" spans="7:8">
      <c r="G5514" s="31" t="str">
        <f t="shared" si="42"/>
        <v> </v>
      </c>
      <c r="H5514" s="31" t="str">
        <f t="shared" si="43"/>
        <v> </v>
      </c>
    </row>
    <row r="5515" spans="7:8">
      <c r="G5515" s="31" t="str">
        <f t="shared" si="42"/>
        <v> </v>
      </c>
      <c r="H5515" s="31" t="str">
        <f t="shared" si="43"/>
        <v> </v>
      </c>
    </row>
    <row r="5516" spans="7:8">
      <c r="G5516" s="31" t="str">
        <f t="shared" si="42"/>
        <v> </v>
      </c>
      <c r="H5516" s="31" t="str">
        <f t="shared" si="43"/>
        <v> </v>
      </c>
    </row>
    <row r="5517" spans="7:8">
      <c r="G5517" s="31" t="str">
        <f t="shared" si="42"/>
        <v> </v>
      </c>
      <c r="H5517" s="31" t="str">
        <f t="shared" si="43"/>
        <v> </v>
      </c>
    </row>
    <row r="5518" spans="7:8">
      <c r="G5518" s="31" t="str">
        <f t="shared" si="42"/>
        <v> </v>
      </c>
      <c r="H5518" s="31" t="str">
        <f t="shared" si="43"/>
        <v> </v>
      </c>
    </row>
    <row r="5519" spans="7:8">
      <c r="G5519" s="31" t="str">
        <f t="shared" si="42"/>
        <v> </v>
      </c>
      <c r="H5519" s="31" t="str">
        <f t="shared" si="43"/>
        <v> </v>
      </c>
    </row>
    <row r="5520" spans="7:8">
      <c r="G5520" s="31" t="str">
        <f t="shared" si="42"/>
        <v> </v>
      </c>
      <c r="H5520" s="31" t="str">
        <f t="shared" si="43"/>
        <v> </v>
      </c>
    </row>
    <row r="5521" spans="7:8">
      <c r="G5521" s="31" t="str">
        <f t="shared" si="42"/>
        <v> </v>
      </c>
      <c r="H5521" s="31" t="str">
        <f t="shared" si="43"/>
        <v> </v>
      </c>
    </row>
    <row r="5522" spans="7:8">
      <c r="G5522" s="31" t="str">
        <f t="shared" si="42"/>
        <v> </v>
      </c>
      <c r="H5522" s="31" t="str">
        <f t="shared" si="43"/>
        <v> </v>
      </c>
    </row>
    <row r="5523" spans="7:8">
      <c r="G5523" s="31" t="str">
        <f t="shared" si="42"/>
        <v> </v>
      </c>
      <c r="H5523" s="31" t="str">
        <f t="shared" si="43"/>
        <v> </v>
      </c>
    </row>
    <row r="5524" spans="7:8">
      <c r="G5524" s="31" t="str">
        <f t="shared" si="42"/>
        <v> </v>
      </c>
      <c r="H5524" s="31" t="str">
        <f t="shared" si="43"/>
        <v> </v>
      </c>
    </row>
    <row r="5525" spans="7:8">
      <c r="G5525" s="31" t="str">
        <f t="shared" si="42"/>
        <v> </v>
      </c>
      <c r="H5525" s="31" t="str">
        <f t="shared" si="43"/>
        <v> </v>
      </c>
    </row>
    <row r="5526" spans="7:8">
      <c r="G5526" s="31" t="str">
        <f t="shared" si="42"/>
        <v> </v>
      </c>
      <c r="H5526" s="31" t="str">
        <f t="shared" si="43"/>
        <v> </v>
      </c>
    </row>
    <row r="5527" spans="7:8">
      <c r="G5527" s="31" t="str">
        <f t="shared" si="42"/>
        <v> </v>
      </c>
      <c r="H5527" s="31" t="str">
        <f t="shared" si="43"/>
        <v> </v>
      </c>
    </row>
    <row r="5528" spans="7:8">
      <c r="G5528" s="31" t="str">
        <f t="shared" si="42"/>
        <v> </v>
      </c>
      <c r="H5528" s="31" t="str">
        <f t="shared" si="43"/>
        <v> </v>
      </c>
    </row>
    <row r="5529" spans="7:8">
      <c r="G5529" s="31" t="str">
        <f t="shared" si="42"/>
        <v> </v>
      </c>
      <c r="H5529" s="31" t="str">
        <f t="shared" si="43"/>
        <v> </v>
      </c>
    </row>
    <row r="5530" spans="7:8">
      <c r="G5530" s="31" t="str">
        <f t="shared" si="42"/>
        <v> </v>
      </c>
      <c r="H5530" s="31" t="str">
        <f t="shared" si="43"/>
        <v> </v>
      </c>
    </row>
    <row r="5531" spans="7:8">
      <c r="G5531" s="31" t="str">
        <f t="shared" si="42"/>
        <v> </v>
      </c>
      <c r="H5531" s="31" t="str">
        <f t="shared" si="43"/>
        <v> </v>
      </c>
    </row>
    <row r="5532" spans="7:8">
      <c r="G5532" s="31" t="str">
        <f t="shared" si="42"/>
        <v> </v>
      </c>
      <c r="H5532" s="31" t="str">
        <f t="shared" si="43"/>
        <v> </v>
      </c>
    </row>
    <row r="5533" spans="7:8">
      <c r="G5533" s="31" t="str">
        <f t="shared" si="42"/>
        <v> </v>
      </c>
      <c r="H5533" s="31" t="str">
        <f t="shared" si="43"/>
        <v> </v>
      </c>
    </row>
    <row r="5534" spans="7:8">
      <c r="G5534" s="31" t="str">
        <f t="shared" si="42"/>
        <v> </v>
      </c>
      <c r="H5534" s="31" t="str">
        <f t="shared" si="43"/>
        <v> </v>
      </c>
    </row>
    <row r="5535" spans="7:8">
      <c r="G5535" s="31" t="str">
        <f t="shared" si="42"/>
        <v> </v>
      </c>
      <c r="H5535" s="31" t="str">
        <f t="shared" si="43"/>
        <v> </v>
      </c>
    </row>
    <row r="5536" spans="7:8">
      <c r="G5536" s="31" t="str">
        <f t="shared" si="42"/>
        <v> </v>
      </c>
      <c r="H5536" s="31" t="str">
        <f t="shared" si="43"/>
        <v> </v>
      </c>
    </row>
    <row r="5537" spans="7:8">
      <c r="G5537" s="31" t="str">
        <f t="shared" si="42"/>
        <v> </v>
      </c>
      <c r="H5537" s="31" t="str">
        <f t="shared" si="43"/>
        <v> </v>
      </c>
    </row>
    <row r="5538" spans="7:8">
      <c r="G5538" s="31" t="str">
        <f t="shared" si="42"/>
        <v> </v>
      </c>
      <c r="H5538" s="31" t="str">
        <f t="shared" si="43"/>
        <v> </v>
      </c>
    </row>
    <row r="5539" spans="7:8">
      <c r="G5539" s="31" t="str">
        <f t="shared" si="42"/>
        <v> </v>
      </c>
      <c r="H5539" s="31" t="str">
        <f t="shared" si="43"/>
        <v> </v>
      </c>
    </row>
    <row r="5540" spans="7:8">
      <c r="G5540" s="31" t="str">
        <f t="shared" si="42"/>
        <v> </v>
      </c>
      <c r="H5540" s="31" t="str">
        <f t="shared" si="43"/>
        <v> </v>
      </c>
    </row>
    <row r="5541" spans="7:8">
      <c r="G5541" s="31" t="str">
        <f t="shared" si="42"/>
        <v> </v>
      </c>
      <c r="H5541" s="31" t="str">
        <f t="shared" si="43"/>
        <v> </v>
      </c>
    </row>
    <row r="5542" spans="7:8">
      <c r="G5542" s="31" t="str">
        <f t="shared" si="42"/>
        <v> </v>
      </c>
      <c r="H5542" s="31" t="str">
        <f t="shared" si="43"/>
        <v> </v>
      </c>
    </row>
    <row r="5543" spans="7:8">
      <c r="G5543" s="31" t="str">
        <f t="shared" si="42"/>
        <v> </v>
      </c>
      <c r="H5543" s="31" t="str">
        <f t="shared" si="43"/>
        <v> </v>
      </c>
    </row>
    <row r="5544" spans="7:8">
      <c r="G5544" s="31" t="str">
        <f t="shared" si="42"/>
        <v> </v>
      </c>
      <c r="H5544" s="31" t="str">
        <f t="shared" si="43"/>
        <v> </v>
      </c>
    </row>
    <row r="5545" spans="7:8">
      <c r="G5545" s="31" t="str">
        <f t="shared" si="42"/>
        <v> </v>
      </c>
      <c r="H5545" s="31" t="str">
        <f t="shared" si="43"/>
        <v> </v>
      </c>
    </row>
    <row r="5546" spans="7:8">
      <c r="G5546" s="31" t="str">
        <f t="shared" si="42"/>
        <v> </v>
      </c>
      <c r="H5546" s="31" t="str">
        <f t="shared" si="43"/>
        <v> </v>
      </c>
    </row>
    <row r="5547" spans="7:8">
      <c r="G5547" s="31" t="str">
        <f t="shared" si="42"/>
        <v> </v>
      </c>
      <c r="H5547" s="31" t="str">
        <f t="shared" si="43"/>
        <v> </v>
      </c>
    </row>
    <row r="5548" spans="7:8">
      <c r="G5548" s="31" t="str">
        <f t="shared" si="42"/>
        <v> </v>
      </c>
      <c r="H5548" s="31" t="str">
        <f t="shared" si="43"/>
        <v> </v>
      </c>
    </row>
    <row r="5549" spans="7:8">
      <c r="G5549" s="31" t="str">
        <f t="shared" si="42"/>
        <v> </v>
      </c>
      <c r="H5549" s="31" t="str">
        <f t="shared" si="43"/>
        <v> </v>
      </c>
    </row>
    <row r="5550" spans="7:8">
      <c r="G5550" s="31" t="str">
        <f t="shared" si="42"/>
        <v> </v>
      </c>
      <c r="H5550" s="31" t="str">
        <f t="shared" si="43"/>
        <v> </v>
      </c>
    </row>
    <row r="5551" spans="7:8">
      <c r="G5551" s="31" t="str">
        <f t="shared" si="42"/>
        <v> </v>
      </c>
      <c r="H5551" s="31" t="str">
        <f t="shared" si="43"/>
        <v> </v>
      </c>
    </row>
    <row r="5552" spans="7:8">
      <c r="G5552" s="31" t="str">
        <f t="shared" si="42"/>
        <v> </v>
      </c>
      <c r="H5552" s="31" t="str">
        <f t="shared" si="43"/>
        <v> </v>
      </c>
    </row>
    <row r="5553" spans="7:8">
      <c r="G5553" s="31" t="str">
        <f t="shared" si="42"/>
        <v> </v>
      </c>
      <c r="H5553" s="31" t="str">
        <f t="shared" si="43"/>
        <v> </v>
      </c>
    </row>
    <row r="5554" spans="7:8">
      <c r="G5554" s="31" t="str">
        <f t="shared" si="42"/>
        <v> </v>
      </c>
      <c r="H5554" s="31" t="str">
        <f t="shared" si="43"/>
        <v> </v>
      </c>
    </row>
    <row r="5555" spans="7:8">
      <c r="G5555" s="31" t="str">
        <f t="shared" si="42"/>
        <v> </v>
      </c>
      <c r="H5555" s="31" t="str">
        <f t="shared" si="43"/>
        <v> </v>
      </c>
    </row>
    <row r="5556" spans="7:8">
      <c r="G5556" s="31" t="str">
        <f t="shared" si="42"/>
        <v> </v>
      </c>
      <c r="H5556" s="31" t="str">
        <f t="shared" si="43"/>
        <v> </v>
      </c>
    </row>
    <row r="5557" spans="7:8">
      <c r="G5557" s="31" t="str">
        <f t="shared" si="42"/>
        <v> </v>
      </c>
      <c r="H5557" s="31" t="str">
        <f t="shared" si="43"/>
        <v> </v>
      </c>
    </row>
    <row r="5558" spans="7:8">
      <c r="G5558" s="31" t="str">
        <f t="shared" si="42"/>
        <v> </v>
      </c>
      <c r="H5558" s="31" t="str">
        <f t="shared" si="43"/>
        <v> </v>
      </c>
    </row>
    <row r="5559" spans="7:8">
      <c r="G5559" s="31" t="str">
        <f t="shared" si="42"/>
        <v> </v>
      </c>
      <c r="H5559" s="31" t="str">
        <f t="shared" si="43"/>
        <v> </v>
      </c>
    </row>
    <row r="5560" spans="7:8">
      <c r="G5560" s="31" t="str">
        <f t="shared" si="42"/>
        <v> </v>
      </c>
      <c r="H5560" s="31" t="str">
        <f t="shared" si="43"/>
        <v> </v>
      </c>
    </row>
    <row r="5561" spans="7:8">
      <c r="G5561" s="31" t="str">
        <f t="shared" si="42"/>
        <v> </v>
      </c>
      <c r="H5561" s="31" t="str">
        <f t="shared" si="43"/>
        <v> </v>
      </c>
    </row>
    <row r="5562" spans="7:8">
      <c r="G5562" s="31" t="str">
        <f t="shared" si="42"/>
        <v> </v>
      </c>
      <c r="H5562" s="31" t="str">
        <f t="shared" si="43"/>
        <v> </v>
      </c>
    </row>
    <row r="5563" spans="7:8">
      <c r="G5563" s="31" t="str">
        <f t="shared" si="42"/>
        <v> </v>
      </c>
      <c r="H5563" s="31" t="str">
        <f t="shared" si="43"/>
        <v> </v>
      </c>
    </row>
    <row r="5564" spans="7:8">
      <c r="G5564" s="31" t="str">
        <f t="shared" si="42"/>
        <v> </v>
      </c>
      <c r="H5564" s="31" t="str">
        <f t="shared" si="43"/>
        <v> </v>
      </c>
    </row>
    <row r="5565" spans="7:8">
      <c r="G5565" s="31" t="str">
        <f t="shared" si="42"/>
        <v> </v>
      </c>
      <c r="H5565" s="31" t="str">
        <f t="shared" si="43"/>
        <v> </v>
      </c>
    </row>
    <row r="5566" spans="7:8">
      <c r="G5566" s="31" t="str">
        <f t="shared" si="42"/>
        <v> </v>
      </c>
      <c r="H5566" s="31" t="str">
        <f t="shared" si="43"/>
        <v> </v>
      </c>
    </row>
    <row r="5567" spans="7:8">
      <c r="G5567" s="31" t="str">
        <f t="shared" si="42"/>
        <v> </v>
      </c>
      <c r="H5567" s="31" t="str">
        <f t="shared" si="43"/>
        <v> </v>
      </c>
    </row>
    <row r="5568" spans="7:8">
      <c r="G5568" s="31" t="str">
        <f t="shared" si="42"/>
        <v> </v>
      </c>
      <c r="H5568" s="31" t="str">
        <f t="shared" si="43"/>
        <v> </v>
      </c>
    </row>
    <row r="5569" spans="7:8">
      <c r="G5569" s="31" t="str">
        <f t="shared" si="42"/>
        <v> </v>
      </c>
      <c r="H5569" s="31" t="str">
        <f t="shared" si="43"/>
        <v> </v>
      </c>
    </row>
    <row r="5570" spans="7:8">
      <c r="G5570" s="31" t="str">
        <f t="shared" si="42"/>
        <v> </v>
      </c>
      <c r="H5570" s="31" t="str">
        <f t="shared" si="43"/>
        <v> </v>
      </c>
    </row>
    <row r="5571" spans="7:8">
      <c r="G5571" s="31" t="str">
        <f t="shared" si="42"/>
        <v> </v>
      </c>
      <c r="H5571" s="31" t="str">
        <f t="shared" si="43"/>
        <v> </v>
      </c>
    </row>
    <row r="5572" spans="7:8">
      <c r="G5572" s="31" t="str">
        <f t="shared" si="42"/>
        <v> </v>
      </c>
      <c r="H5572" s="31" t="str">
        <f t="shared" si="43"/>
        <v> </v>
      </c>
    </row>
    <row r="5573" spans="7:8">
      <c r="G5573" s="31" t="str">
        <f t="shared" si="42"/>
        <v> </v>
      </c>
      <c r="H5573" s="31" t="str">
        <f t="shared" si="43"/>
        <v> </v>
      </c>
    </row>
    <row r="5574" spans="7:8">
      <c r="G5574" s="31" t="str">
        <f t="shared" si="42"/>
        <v> </v>
      </c>
      <c r="H5574" s="31" t="str">
        <f t="shared" si="43"/>
        <v> </v>
      </c>
    </row>
    <row r="5575" spans="7:8">
      <c r="G5575" s="31" t="str">
        <f t="shared" si="42"/>
        <v> </v>
      </c>
      <c r="H5575" s="31" t="str">
        <f t="shared" si="43"/>
        <v> </v>
      </c>
    </row>
    <row r="5576" spans="7:8">
      <c r="G5576" s="31" t="str">
        <f t="shared" si="42"/>
        <v> </v>
      </c>
      <c r="H5576" s="31" t="str">
        <f t="shared" si="43"/>
        <v> </v>
      </c>
    </row>
    <row r="5577" spans="7:8">
      <c r="G5577" s="31" t="str">
        <f t="shared" si="42"/>
        <v> </v>
      </c>
      <c r="H5577" s="31" t="str">
        <f t="shared" si="43"/>
        <v> </v>
      </c>
    </row>
    <row r="5578" spans="7:8">
      <c r="G5578" s="31" t="str">
        <f t="shared" si="42"/>
        <v> </v>
      </c>
      <c r="H5578" s="31" t="str">
        <f t="shared" si="43"/>
        <v> </v>
      </c>
    </row>
    <row r="5579" spans="7:8">
      <c r="G5579" s="31" t="str">
        <f t="shared" si="42"/>
        <v> </v>
      </c>
      <c r="H5579" s="31" t="str">
        <f t="shared" si="43"/>
        <v> </v>
      </c>
    </row>
    <row r="5580" spans="7:8">
      <c r="G5580" s="31" t="str">
        <f t="shared" si="42"/>
        <v> </v>
      </c>
      <c r="H5580" s="31" t="str">
        <f t="shared" si="43"/>
        <v> </v>
      </c>
    </row>
    <row r="5581" spans="7:8">
      <c r="G5581" s="31" t="str">
        <f t="shared" si="42"/>
        <v> </v>
      </c>
      <c r="H5581" s="31" t="str">
        <f t="shared" si="43"/>
        <v> </v>
      </c>
    </row>
    <row r="5582" spans="7:8">
      <c r="G5582" s="31" t="str">
        <f t="shared" si="42"/>
        <v> </v>
      </c>
      <c r="H5582" s="31" t="str">
        <f t="shared" si="43"/>
        <v> </v>
      </c>
    </row>
    <row r="5583" spans="7:8">
      <c r="G5583" s="31" t="str">
        <f t="shared" si="42"/>
        <v> </v>
      </c>
      <c r="H5583" s="31" t="str">
        <f t="shared" si="43"/>
        <v> </v>
      </c>
    </row>
    <row r="5584" spans="7:8">
      <c r="G5584" s="31" t="str">
        <f t="shared" si="42"/>
        <v> </v>
      </c>
      <c r="H5584" s="31" t="str">
        <f t="shared" si="43"/>
        <v> </v>
      </c>
    </row>
    <row r="5585" spans="7:8">
      <c r="G5585" s="31" t="str">
        <f t="shared" si="42"/>
        <v> </v>
      </c>
      <c r="H5585" s="31" t="str">
        <f t="shared" si="43"/>
        <v> </v>
      </c>
    </row>
    <row r="5586" spans="7:8">
      <c r="G5586" s="31" t="str">
        <f t="shared" si="42"/>
        <v> </v>
      </c>
      <c r="H5586" s="31" t="str">
        <f t="shared" si="43"/>
        <v> </v>
      </c>
    </row>
    <row r="5587" spans="7:8">
      <c r="G5587" s="31" t="str">
        <f t="shared" si="42"/>
        <v> </v>
      </c>
      <c r="H5587" s="31" t="str">
        <f t="shared" si="43"/>
        <v> </v>
      </c>
    </row>
    <row r="5588" spans="7:8">
      <c r="G5588" s="31" t="str">
        <f t="shared" si="42"/>
        <v> </v>
      </c>
      <c r="H5588" s="31" t="str">
        <f t="shared" si="43"/>
        <v> </v>
      </c>
    </row>
    <row r="5589" spans="7:8">
      <c r="G5589" s="31" t="str">
        <f t="shared" si="42"/>
        <v> </v>
      </c>
      <c r="H5589" s="31" t="str">
        <f t="shared" si="43"/>
        <v> </v>
      </c>
    </row>
    <row r="5590" spans="7:8">
      <c r="G5590" s="31" t="str">
        <f t="shared" si="42"/>
        <v> </v>
      </c>
      <c r="H5590" s="31" t="str">
        <f t="shared" si="43"/>
        <v> </v>
      </c>
    </row>
    <row r="5591" spans="7:8">
      <c r="G5591" s="31" t="str">
        <f t="shared" si="42"/>
        <v> </v>
      </c>
      <c r="H5591" s="31" t="str">
        <f t="shared" si="43"/>
        <v> </v>
      </c>
    </row>
    <row r="5592" spans="7:8">
      <c r="G5592" s="31" t="str">
        <f t="shared" si="42"/>
        <v> </v>
      </c>
      <c r="H5592" s="31" t="str">
        <f t="shared" si="43"/>
        <v> </v>
      </c>
    </row>
    <row r="5593" spans="7:8">
      <c r="G5593" s="31" t="str">
        <f t="shared" si="42"/>
        <v> </v>
      </c>
      <c r="H5593" s="31" t="str">
        <f t="shared" si="43"/>
        <v> </v>
      </c>
    </row>
    <row r="5594" spans="7:8">
      <c r="G5594" s="31" t="str">
        <f t="shared" si="42"/>
        <v> </v>
      </c>
      <c r="H5594" s="31" t="str">
        <f t="shared" si="43"/>
        <v> </v>
      </c>
    </row>
    <row r="5595" spans="7:8">
      <c r="G5595" s="31" t="str">
        <f t="shared" si="42"/>
        <v> </v>
      </c>
      <c r="H5595" s="31" t="str">
        <f t="shared" si="43"/>
        <v> </v>
      </c>
    </row>
    <row r="5596" spans="7:8">
      <c r="G5596" s="31" t="str">
        <f t="shared" si="42"/>
        <v> </v>
      </c>
      <c r="H5596" s="31" t="str">
        <f t="shared" si="43"/>
        <v> </v>
      </c>
    </row>
    <row r="5597" spans="7:8">
      <c r="G5597" s="31" t="str">
        <f t="shared" si="42"/>
        <v> </v>
      </c>
      <c r="H5597" s="31" t="str">
        <f t="shared" si="43"/>
        <v> </v>
      </c>
    </row>
    <row r="5598" spans="7:8">
      <c r="G5598" s="31" t="str">
        <f t="shared" si="42"/>
        <v> </v>
      </c>
      <c r="H5598" s="31" t="str">
        <f t="shared" si="43"/>
        <v> </v>
      </c>
    </row>
    <row r="5599" spans="7:8">
      <c r="G5599" s="31" t="str">
        <f t="shared" si="42"/>
        <v> </v>
      </c>
      <c r="H5599" s="31" t="str">
        <f t="shared" si="43"/>
        <v> </v>
      </c>
    </row>
    <row r="5600" spans="7:8">
      <c r="G5600" s="31" t="str">
        <f t="shared" si="42"/>
        <v> </v>
      </c>
      <c r="H5600" s="31" t="str">
        <f t="shared" si="43"/>
        <v> </v>
      </c>
    </row>
    <row r="5601" spans="7:8">
      <c r="G5601" s="31" t="str">
        <f t="shared" si="42"/>
        <v> </v>
      </c>
      <c r="H5601" s="31" t="str">
        <f t="shared" si="43"/>
        <v> </v>
      </c>
    </row>
    <row r="5602" spans="7:8">
      <c r="G5602" s="31" t="str">
        <f t="shared" si="42"/>
        <v> </v>
      </c>
      <c r="H5602" s="31" t="str">
        <f t="shared" si="43"/>
        <v> </v>
      </c>
    </row>
    <row r="5603" spans="7:8">
      <c r="G5603" s="31" t="str">
        <f t="shared" si="42"/>
        <v> </v>
      </c>
      <c r="H5603" s="31" t="str">
        <f t="shared" si="43"/>
        <v> </v>
      </c>
    </row>
    <row r="5604" spans="7:8">
      <c r="G5604" s="31" t="str">
        <f t="shared" si="42"/>
        <v> </v>
      </c>
      <c r="H5604" s="31" t="str">
        <f t="shared" si="43"/>
        <v> </v>
      </c>
    </row>
    <row r="5605" spans="7:8">
      <c r="G5605" s="31" t="str">
        <f t="shared" si="42"/>
        <v> </v>
      </c>
      <c r="H5605" s="31" t="str">
        <f t="shared" si="43"/>
        <v> </v>
      </c>
    </row>
    <row r="5606" spans="7:8">
      <c r="G5606" s="31" t="str">
        <f t="shared" si="42"/>
        <v> </v>
      </c>
      <c r="H5606" s="31" t="str">
        <f t="shared" si="43"/>
        <v> </v>
      </c>
    </row>
    <row r="5607" spans="7:8">
      <c r="G5607" s="31" t="str">
        <f t="shared" si="42"/>
        <v> </v>
      </c>
      <c r="H5607" s="31" t="str">
        <f t="shared" si="43"/>
        <v> </v>
      </c>
    </row>
    <row r="5608" spans="7:8">
      <c r="G5608" s="31" t="str">
        <f t="shared" si="42"/>
        <v> </v>
      </c>
      <c r="H5608" s="31" t="str">
        <f t="shared" si="43"/>
        <v> </v>
      </c>
    </row>
    <row r="5609" spans="7:8">
      <c r="G5609" s="31" t="str">
        <f t="shared" si="42"/>
        <v> </v>
      </c>
      <c r="H5609" s="31" t="str">
        <f t="shared" si="43"/>
        <v> </v>
      </c>
    </row>
    <row r="5610" spans="7:8">
      <c r="G5610" s="31" t="str">
        <f t="shared" si="42"/>
        <v> </v>
      </c>
      <c r="H5610" s="31" t="str">
        <f t="shared" si="43"/>
        <v> </v>
      </c>
    </row>
    <row r="5611" spans="7:8">
      <c r="G5611" s="31" t="str">
        <f t="shared" si="42"/>
        <v> </v>
      </c>
      <c r="H5611" s="31" t="str">
        <f t="shared" si="43"/>
        <v> </v>
      </c>
    </row>
    <row r="5612" spans="7:8">
      <c r="G5612" s="31" t="str">
        <f t="shared" ref="G5612:G5866" si="44">IFERROR(IF($D5612&gt;0,IF($D5612=$G$1,$F5612," ")," ")," ")</f>
        <v> </v>
      </c>
      <c r="H5612" s="31" t="str">
        <f t="shared" ref="H5612:H5866" si="45">IFERROR(IF($D5612&gt;0,IF($D5612=$H$1,$F5612," ")," ")," ")</f>
        <v> </v>
      </c>
    </row>
    <row r="5613" spans="7:8">
      <c r="G5613" s="31" t="str">
        <f t="shared" si="44"/>
        <v> </v>
      </c>
      <c r="H5613" s="31" t="str">
        <f t="shared" si="45"/>
        <v> </v>
      </c>
    </row>
    <row r="5614" spans="7:8">
      <c r="G5614" s="31" t="str">
        <f t="shared" si="44"/>
        <v> </v>
      </c>
      <c r="H5614" s="31" t="str">
        <f t="shared" si="45"/>
        <v> </v>
      </c>
    </row>
    <row r="5615" spans="7:8">
      <c r="G5615" s="31" t="str">
        <f t="shared" si="44"/>
        <v> </v>
      </c>
      <c r="H5615" s="31" t="str">
        <f t="shared" si="45"/>
        <v> </v>
      </c>
    </row>
    <row r="5616" spans="7:8">
      <c r="G5616" s="31" t="str">
        <f t="shared" si="44"/>
        <v> </v>
      </c>
      <c r="H5616" s="31" t="str">
        <f t="shared" si="45"/>
        <v> </v>
      </c>
    </row>
    <row r="5617" spans="7:8">
      <c r="G5617" s="31" t="str">
        <f t="shared" si="44"/>
        <v> </v>
      </c>
      <c r="H5617" s="31" t="str">
        <f t="shared" si="45"/>
        <v> </v>
      </c>
    </row>
    <row r="5618" spans="7:8">
      <c r="G5618" s="31" t="str">
        <f t="shared" si="44"/>
        <v> </v>
      </c>
      <c r="H5618" s="31" t="str">
        <f t="shared" si="45"/>
        <v> </v>
      </c>
    </row>
    <row r="5619" spans="7:8">
      <c r="G5619" s="31" t="str">
        <f t="shared" si="44"/>
        <v> </v>
      </c>
      <c r="H5619" s="31" t="str">
        <f t="shared" si="45"/>
        <v> </v>
      </c>
    </row>
    <row r="5620" spans="7:8">
      <c r="G5620" s="31" t="str">
        <f t="shared" si="44"/>
        <v> </v>
      </c>
      <c r="H5620" s="31" t="str">
        <f t="shared" si="45"/>
        <v> </v>
      </c>
    </row>
    <row r="5621" spans="7:8">
      <c r="G5621" s="31" t="str">
        <f t="shared" si="44"/>
        <v> </v>
      </c>
      <c r="H5621" s="31" t="str">
        <f t="shared" si="45"/>
        <v> </v>
      </c>
    </row>
    <row r="5622" spans="7:8">
      <c r="G5622" s="31" t="str">
        <f t="shared" si="44"/>
        <v> </v>
      </c>
      <c r="H5622" s="31" t="str">
        <f t="shared" si="45"/>
        <v> </v>
      </c>
    </row>
    <row r="5623" spans="7:8">
      <c r="G5623" s="31" t="str">
        <f t="shared" si="44"/>
        <v> </v>
      </c>
      <c r="H5623" s="31" t="str">
        <f t="shared" si="45"/>
        <v> </v>
      </c>
    </row>
    <row r="5624" spans="7:8">
      <c r="G5624" s="31" t="str">
        <f t="shared" si="44"/>
        <v> </v>
      </c>
      <c r="H5624" s="31" t="str">
        <f t="shared" si="45"/>
        <v> </v>
      </c>
    </row>
    <row r="5625" spans="7:8">
      <c r="G5625" s="31" t="str">
        <f t="shared" si="44"/>
        <v> </v>
      </c>
      <c r="H5625" s="31" t="str">
        <f t="shared" si="45"/>
        <v> </v>
      </c>
    </row>
    <row r="5626" spans="7:8">
      <c r="G5626" s="31" t="str">
        <f t="shared" si="44"/>
        <v> </v>
      </c>
      <c r="H5626" s="31" t="str">
        <f t="shared" si="45"/>
        <v> </v>
      </c>
    </row>
    <row r="5627" spans="7:8">
      <c r="G5627" s="31" t="str">
        <f t="shared" si="44"/>
        <v> </v>
      </c>
      <c r="H5627" s="31" t="str">
        <f t="shared" si="45"/>
        <v> </v>
      </c>
    </row>
    <row r="5628" spans="7:8">
      <c r="G5628" s="31" t="str">
        <f t="shared" si="44"/>
        <v> </v>
      </c>
      <c r="H5628" s="31" t="str">
        <f t="shared" si="45"/>
        <v> </v>
      </c>
    </row>
    <row r="5629" spans="7:8">
      <c r="G5629" s="31" t="str">
        <f t="shared" si="44"/>
        <v> </v>
      </c>
      <c r="H5629" s="31" t="str">
        <f t="shared" si="45"/>
        <v> </v>
      </c>
    </row>
    <row r="5630" spans="7:8">
      <c r="G5630" s="31" t="str">
        <f t="shared" si="44"/>
        <v> </v>
      </c>
      <c r="H5630" s="31" t="str">
        <f t="shared" si="45"/>
        <v> </v>
      </c>
    </row>
    <row r="5631" spans="7:8">
      <c r="G5631" s="31" t="str">
        <f t="shared" si="44"/>
        <v> </v>
      </c>
      <c r="H5631" s="31" t="str">
        <f t="shared" si="45"/>
        <v> </v>
      </c>
    </row>
    <row r="5632" spans="7:8">
      <c r="G5632" s="31" t="str">
        <f t="shared" si="44"/>
        <v> </v>
      </c>
      <c r="H5632" s="31" t="str">
        <f t="shared" si="45"/>
        <v> </v>
      </c>
    </row>
    <row r="5633" spans="7:8">
      <c r="G5633" s="31" t="str">
        <f t="shared" si="44"/>
        <v> </v>
      </c>
      <c r="H5633" s="31" t="str">
        <f t="shared" si="45"/>
        <v> </v>
      </c>
    </row>
    <row r="5634" spans="7:8">
      <c r="G5634" s="31" t="str">
        <f t="shared" si="44"/>
        <v> </v>
      </c>
      <c r="H5634" s="31" t="str">
        <f t="shared" si="45"/>
        <v> </v>
      </c>
    </row>
    <row r="5635" spans="7:8">
      <c r="G5635" s="31" t="str">
        <f t="shared" si="44"/>
        <v> </v>
      </c>
      <c r="H5635" s="31" t="str">
        <f t="shared" si="45"/>
        <v> </v>
      </c>
    </row>
    <row r="5636" spans="7:8">
      <c r="G5636" s="31" t="str">
        <f t="shared" si="44"/>
        <v> </v>
      </c>
      <c r="H5636" s="31" t="str">
        <f t="shared" si="45"/>
        <v> </v>
      </c>
    </row>
    <row r="5637" spans="7:8">
      <c r="G5637" s="31" t="str">
        <f t="shared" si="44"/>
        <v> </v>
      </c>
      <c r="H5637" s="31" t="str">
        <f t="shared" si="45"/>
        <v> </v>
      </c>
    </row>
    <row r="5638" spans="7:8">
      <c r="G5638" s="31" t="str">
        <f t="shared" si="44"/>
        <v> </v>
      </c>
      <c r="H5638" s="31" t="str">
        <f t="shared" si="45"/>
        <v> </v>
      </c>
    </row>
    <row r="5639" spans="7:8">
      <c r="G5639" s="31" t="str">
        <f t="shared" si="44"/>
        <v> </v>
      </c>
      <c r="H5639" s="31" t="str">
        <f t="shared" si="45"/>
        <v> </v>
      </c>
    </row>
    <row r="5640" spans="7:8">
      <c r="G5640" s="31" t="str">
        <f t="shared" si="44"/>
        <v> </v>
      </c>
      <c r="H5640" s="31" t="str">
        <f t="shared" si="45"/>
        <v> </v>
      </c>
    </row>
    <row r="5641" spans="7:8">
      <c r="G5641" s="31" t="str">
        <f t="shared" si="44"/>
        <v> </v>
      </c>
      <c r="H5641" s="31" t="str">
        <f t="shared" si="45"/>
        <v> </v>
      </c>
    </row>
    <row r="5642" spans="7:8">
      <c r="G5642" s="31" t="str">
        <f t="shared" si="44"/>
        <v> </v>
      </c>
      <c r="H5642" s="31" t="str">
        <f t="shared" si="45"/>
        <v> </v>
      </c>
    </row>
    <row r="5643" spans="7:8">
      <c r="G5643" s="31" t="str">
        <f t="shared" si="44"/>
        <v> </v>
      </c>
      <c r="H5643" s="31" t="str">
        <f t="shared" si="45"/>
        <v> </v>
      </c>
    </row>
    <row r="5644" spans="7:8">
      <c r="G5644" s="31" t="str">
        <f t="shared" si="44"/>
        <v> </v>
      </c>
      <c r="H5644" s="31" t="str">
        <f t="shared" si="45"/>
        <v> </v>
      </c>
    </row>
    <row r="5645" spans="7:8">
      <c r="G5645" s="31" t="str">
        <f t="shared" si="44"/>
        <v> </v>
      </c>
      <c r="H5645" s="31" t="str">
        <f t="shared" si="45"/>
        <v> </v>
      </c>
    </row>
    <row r="5646" spans="7:8">
      <c r="G5646" s="31" t="str">
        <f t="shared" si="44"/>
        <v> </v>
      </c>
      <c r="H5646" s="31" t="str">
        <f t="shared" si="45"/>
        <v> </v>
      </c>
    </row>
    <row r="5647" spans="7:8">
      <c r="G5647" s="31" t="str">
        <f t="shared" si="44"/>
        <v> </v>
      </c>
      <c r="H5647" s="31" t="str">
        <f t="shared" si="45"/>
        <v> </v>
      </c>
    </row>
    <row r="5648" spans="7:8">
      <c r="G5648" s="31" t="str">
        <f t="shared" si="44"/>
        <v> </v>
      </c>
      <c r="H5648" s="31" t="str">
        <f t="shared" si="45"/>
        <v> </v>
      </c>
    </row>
    <row r="5649" spans="7:8">
      <c r="G5649" s="31" t="str">
        <f t="shared" si="44"/>
        <v> </v>
      </c>
      <c r="H5649" s="31" t="str">
        <f t="shared" si="45"/>
        <v> </v>
      </c>
    </row>
    <row r="5650" spans="7:8">
      <c r="G5650" s="31" t="str">
        <f t="shared" si="44"/>
        <v> </v>
      </c>
      <c r="H5650" s="31" t="str">
        <f t="shared" si="45"/>
        <v> </v>
      </c>
    </row>
    <row r="5651" spans="7:8">
      <c r="G5651" s="31" t="str">
        <f t="shared" si="44"/>
        <v> </v>
      </c>
      <c r="H5651" s="31" t="str">
        <f t="shared" si="45"/>
        <v> </v>
      </c>
    </row>
    <row r="5652" spans="7:8">
      <c r="G5652" s="31" t="str">
        <f t="shared" si="44"/>
        <v> </v>
      </c>
      <c r="H5652" s="31" t="str">
        <f t="shared" si="45"/>
        <v> </v>
      </c>
    </row>
    <row r="5653" spans="7:8">
      <c r="G5653" s="31" t="str">
        <f t="shared" si="44"/>
        <v> </v>
      </c>
      <c r="H5653" s="31" t="str">
        <f t="shared" si="45"/>
        <v> </v>
      </c>
    </row>
    <row r="5654" spans="7:8">
      <c r="G5654" s="31" t="str">
        <f t="shared" si="44"/>
        <v> </v>
      </c>
      <c r="H5654" s="31" t="str">
        <f t="shared" si="45"/>
        <v> </v>
      </c>
    </row>
    <row r="5655" spans="7:8">
      <c r="G5655" s="31" t="str">
        <f t="shared" si="44"/>
        <v> </v>
      </c>
      <c r="H5655" s="31" t="str">
        <f t="shared" si="45"/>
        <v> </v>
      </c>
    </row>
    <row r="5656" spans="7:8">
      <c r="G5656" s="31" t="str">
        <f t="shared" si="44"/>
        <v> </v>
      </c>
      <c r="H5656" s="31" t="str">
        <f t="shared" si="45"/>
        <v> </v>
      </c>
    </row>
    <row r="5657" spans="7:8">
      <c r="G5657" s="31" t="str">
        <f t="shared" si="44"/>
        <v> </v>
      </c>
      <c r="H5657" s="31" t="str">
        <f t="shared" si="45"/>
        <v> </v>
      </c>
    </row>
    <row r="5658" spans="7:8">
      <c r="G5658" s="31" t="str">
        <f t="shared" si="44"/>
        <v> </v>
      </c>
      <c r="H5658" s="31" t="str">
        <f t="shared" si="45"/>
        <v> </v>
      </c>
    </row>
    <row r="5659" spans="7:8">
      <c r="G5659" s="31" t="str">
        <f t="shared" si="44"/>
        <v> </v>
      </c>
      <c r="H5659" s="31" t="str">
        <f t="shared" si="45"/>
        <v> </v>
      </c>
    </row>
    <row r="5660" spans="7:8">
      <c r="G5660" s="31" t="str">
        <f t="shared" si="44"/>
        <v> </v>
      </c>
      <c r="H5660" s="31" t="str">
        <f t="shared" si="45"/>
        <v> </v>
      </c>
    </row>
    <row r="5661" spans="7:8">
      <c r="G5661" s="31" t="str">
        <f t="shared" si="44"/>
        <v> </v>
      </c>
      <c r="H5661" s="31" t="str">
        <f t="shared" si="45"/>
        <v> </v>
      </c>
    </row>
    <row r="5662" spans="7:8">
      <c r="G5662" s="31" t="str">
        <f t="shared" si="44"/>
        <v> </v>
      </c>
      <c r="H5662" s="31" t="str">
        <f t="shared" si="45"/>
        <v> </v>
      </c>
    </row>
    <row r="5663" spans="7:8">
      <c r="G5663" s="31" t="str">
        <f t="shared" si="44"/>
        <v> </v>
      </c>
      <c r="H5663" s="31" t="str">
        <f t="shared" si="45"/>
        <v> </v>
      </c>
    </row>
    <row r="5664" spans="7:8">
      <c r="G5664" s="31" t="str">
        <f t="shared" si="44"/>
        <v> </v>
      </c>
      <c r="H5664" s="31" t="str">
        <f t="shared" si="45"/>
        <v> </v>
      </c>
    </row>
    <row r="5665" spans="7:8">
      <c r="G5665" s="31" t="str">
        <f t="shared" si="44"/>
        <v> </v>
      </c>
      <c r="H5665" s="31" t="str">
        <f t="shared" si="45"/>
        <v> </v>
      </c>
    </row>
    <row r="5666" spans="7:8">
      <c r="G5666" s="31" t="str">
        <f t="shared" si="44"/>
        <v> </v>
      </c>
      <c r="H5666" s="31" t="str">
        <f t="shared" si="45"/>
        <v> </v>
      </c>
    </row>
    <row r="5667" spans="7:8">
      <c r="G5667" s="31" t="str">
        <f t="shared" si="44"/>
        <v> </v>
      </c>
      <c r="H5667" s="31" t="str">
        <f t="shared" si="45"/>
        <v> </v>
      </c>
    </row>
    <row r="5668" spans="7:8">
      <c r="G5668" s="31" t="str">
        <f t="shared" si="44"/>
        <v> </v>
      </c>
      <c r="H5668" s="31" t="str">
        <f t="shared" si="45"/>
        <v> </v>
      </c>
    </row>
    <row r="5669" spans="7:8">
      <c r="G5669" s="31" t="str">
        <f t="shared" si="44"/>
        <v> </v>
      </c>
      <c r="H5669" s="31" t="str">
        <f t="shared" si="45"/>
        <v> </v>
      </c>
    </row>
    <row r="5670" spans="7:8">
      <c r="G5670" s="31" t="str">
        <f t="shared" si="44"/>
        <v> </v>
      </c>
      <c r="H5670" s="31" t="str">
        <f t="shared" si="45"/>
        <v> </v>
      </c>
    </row>
    <row r="5671" spans="7:8">
      <c r="G5671" s="31" t="str">
        <f t="shared" si="44"/>
        <v> </v>
      </c>
      <c r="H5671" s="31" t="str">
        <f t="shared" si="45"/>
        <v> </v>
      </c>
    </row>
    <row r="5672" spans="7:8">
      <c r="G5672" s="31" t="str">
        <f t="shared" si="44"/>
        <v> </v>
      </c>
      <c r="H5672" s="31" t="str">
        <f t="shared" si="45"/>
        <v> </v>
      </c>
    </row>
    <row r="5673" spans="7:8">
      <c r="G5673" s="31" t="str">
        <f t="shared" si="44"/>
        <v> </v>
      </c>
      <c r="H5673" s="31" t="str">
        <f t="shared" si="45"/>
        <v> </v>
      </c>
    </row>
    <row r="5674" spans="7:8">
      <c r="G5674" s="31" t="str">
        <f t="shared" si="44"/>
        <v> </v>
      </c>
      <c r="H5674" s="31" t="str">
        <f t="shared" si="45"/>
        <v> </v>
      </c>
    </row>
    <row r="5675" spans="7:8">
      <c r="G5675" s="31" t="str">
        <f t="shared" si="44"/>
        <v> </v>
      </c>
      <c r="H5675" s="31" t="str">
        <f t="shared" si="45"/>
        <v> </v>
      </c>
    </row>
    <row r="5676" spans="7:8">
      <c r="G5676" s="31" t="str">
        <f t="shared" si="44"/>
        <v> </v>
      </c>
      <c r="H5676" s="31" t="str">
        <f t="shared" si="45"/>
        <v> </v>
      </c>
    </row>
    <row r="5677" spans="7:8">
      <c r="G5677" s="31" t="str">
        <f t="shared" si="44"/>
        <v> </v>
      </c>
      <c r="H5677" s="31" t="str">
        <f t="shared" si="45"/>
        <v> </v>
      </c>
    </row>
    <row r="5678" spans="7:8">
      <c r="G5678" s="31" t="str">
        <f t="shared" si="44"/>
        <v> </v>
      </c>
      <c r="H5678" s="31" t="str">
        <f t="shared" si="45"/>
        <v> </v>
      </c>
    </row>
    <row r="5679" spans="7:8">
      <c r="G5679" s="31" t="str">
        <f t="shared" si="44"/>
        <v> </v>
      </c>
      <c r="H5679" s="31" t="str">
        <f t="shared" si="45"/>
        <v> </v>
      </c>
    </row>
    <row r="5680" spans="7:8">
      <c r="G5680" s="31" t="str">
        <f t="shared" si="44"/>
        <v> </v>
      </c>
      <c r="H5680" s="31" t="str">
        <f t="shared" si="45"/>
        <v> </v>
      </c>
    </row>
    <row r="5681" spans="7:8">
      <c r="G5681" s="31" t="str">
        <f t="shared" si="44"/>
        <v> </v>
      </c>
      <c r="H5681" s="31" t="str">
        <f t="shared" si="45"/>
        <v> </v>
      </c>
    </row>
    <row r="5682" spans="7:8">
      <c r="G5682" s="31" t="str">
        <f t="shared" si="44"/>
        <v> </v>
      </c>
      <c r="H5682" s="31" t="str">
        <f t="shared" si="45"/>
        <v> </v>
      </c>
    </row>
    <row r="5683" spans="7:8">
      <c r="G5683" s="31" t="str">
        <f t="shared" si="44"/>
        <v> </v>
      </c>
      <c r="H5683" s="31" t="str">
        <f t="shared" si="45"/>
        <v> </v>
      </c>
    </row>
    <row r="5684" spans="7:8">
      <c r="G5684" s="31" t="str">
        <f t="shared" si="44"/>
        <v> </v>
      </c>
      <c r="H5684" s="31" t="str">
        <f t="shared" si="45"/>
        <v> </v>
      </c>
    </row>
    <row r="5685" spans="7:8">
      <c r="G5685" s="31" t="str">
        <f t="shared" si="44"/>
        <v> </v>
      </c>
      <c r="H5685" s="31" t="str">
        <f t="shared" si="45"/>
        <v> </v>
      </c>
    </row>
    <row r="5686" spans="7:8">
      <c r="G5686" s="31" t="str">
        <f t="shared" si="44"/>
        <v> </v>
      </c>
      <c r="H5686" s="31" t="str">
        <f t="shared" si="45"/>
        <v> </v>
      </c>
    </row>
    <row r="5687" spans="7:8">
      <c r="G5687" s="31" t="str">
        <f t="shared" si="44"/>
        <v> </v>
      </c>
      <c r="H5687" s="31" t="str">
        <f t="shared" si="45"/>
        <v> </v>
      </c>
    </row>
    <row r="5688" spans="7:8">
      <c r="G5688" s="31" t="str">
        <f t="shared" si="44"/>
        <v> </v>
      </c>
      <c r="H5688" s="31" t="str">
        <f t="shared" si="45"/>
        <v> </v>
      </c>
    </row>
    <row r="5689" spans="7:8">
      <c r="G5689" s="31" t="str">
        <f t="shared" si="44"/>
        <v> </v>
      </c>
      <c r="H5689" s="31" t="str">
        <f t="shared" si="45"/>
        <v> </v>
      </c>
    </row>
    <row r="5690" spans="7:8">
      <c r="G5690" s="31" t="str">
        <f t="shared" si="44"/>
        <v> </v>
      </c>
      <c r="H5690" s="31" t="str">
        <f t="shared" si="45"/>
        <v> </v>
      </c>
    </row>
    <row r="5691" spans="7:8">
      <c r="G5691" s="31" t="str">
        <f t="shared" si="44"/>
        <v> </v>
      </c>
      <c r="H5691" s="31" t="str">
        <f t="shared" si="45"/>
        <v> </v>
      </c>
    </row>
    <row r="5692" spans="7:8">
      <c r="G5692" s="31" t="str">
        <f t="shared" si="44"/>
        <v> </v>
      </c>
      <c r="H5692" s="31" t="str">
        <f t="shared" si="45"/>
        <v> </v>
      </c>
    </row>
    <row r="5693" spans="7:8">
      <c r="G5693" s="31" t="str">
        <f t="shared" si="44"/>
        <v> </v>
      </c>
      <c r="H5693" s="31" t="str">
        <f t="shared" si="45"/>
        <v> </v>
      </c>
    </row>
    <row r="5694" spans="7:8">
      <c r="G5694" s="31" t="str">
        <f t="shared" si="44"/>
        <v> </v>
      </c>
      <c r="H5694" s="31" t="str">
        <f t="shared" si="45"/>
        <v> </v>
      </c>
    </row>
    <row r="5695" spans="7:8">
      <c r="G5695" s="31" t="str">
        <f t="shared" si="44"/>
        <v> </v>
      </c>
      <c r="H5695" s="31" t="str">
        <f t="shared" si="45"/>
        <v> </v>
      </c>
    </row>
    <row r="5696" spans="7:8">
      <c r="G5696" s="31" t="str">
        <f t="shared" si="44"/>
        <v> </v>
      </c>
      <c r="H5696" s="31" t="str">
        <f t="shared" si="45"/>
        <v> </v>
      </c>
    </row>
    <row r="5697" spans="7:8">
      <c r="G5697" s="31" t="str">
        <f t="shared" si="44"/>
        <v> </v>
      </c>
      <c r="H5697" s="31" t="str">
        <f t="shared" si="45"/>
        <v> </v>
      </c>
    </row>
    <row r="5698" spans="7:8">
      <c r="G5698" s="31" t="str">
        <f t="shared" si="44"/>
        <v> </v>
      </c>
      <c r="H5698" s="31" t="str">
        <f t="shared" si="45"/>
        <v> </v>
      </c>
    </row>
    <row r="5699" spans="7:8">
      <c r="G5699" s="31" t="str">
        <f t="shared" si="44"/>
        <v> </v>
      </c>
      <c r="H5699" s="31" t="str">
        <f t="shared" si="45"/>
        <v> </v>
      </c>
    </row>
    <row r="5700" spans="7:8">
      <c r="G5700" s="31" t="str">
        <f t="shared" si="44"/>
        <v> </v>
      </c>
      <c r="H5700" s="31" t="str">
        <f t="shared" si="45"/>
        <v> </v>
      </c>
    </row>
    <row r="5701" spans="7:8">
      <c r="G5701" s="31" t="str">
        <f t="shared" si="44"/>
        <v> </v>
      </c>
      <c r="H5701" s="31" t="str">
        <f t="shared" si="45"/>
        <v> </v>
      </c>
    </row>
    <row r="5702" spans="7:8">
      <c r="G5702" s="31" t="str">
        <f t="shared" si="44"/>
        <v> </v>
      </c>
      <c r="H5702" s="31" t="str">
        <f t="shared" si="45"/>
        <v> </v>
      </c>
    </row>
    <row r="5703" spans="7:8">
      <c r="G5703" s="31" t="str">
        <f t="shared" si="44"/>
        <v> </v>
      </c>
      <c r="H5703" s="31" t="str">
        <f t="shared" si="45"/>
        <v> </v>
      </c>
    </row>
    <row r="5704" spans="7:8">
      <c r="G5704" s="31" t="str">
        <f t="shared" si="44"/>
        <v> </v>
      </c>
      <c r="H5704" s="31" t="str">
        <f t="shared" si="45"/>
        <v> </v>
      </c>
    </row>
    <row r="5705" spans="7:8">
      <c r="G5705" s="31" t="str">
        <f t="shared" si="44"/>
        <v> </v>
      </c>
      <c r="H5705" s="31" t="str">
        <f t="shared" si="45"/>
        <v> </v>
      </c>
    </row>
    <row r="5706" spans="7:8">
      <c r="G5706" s="31" t="str">
        <f t="shared" si="44"/>
        <v> </v>
      </c>
      <c r="H5706" s="31" t="str">
        <f t="shared" si="45"/>
        <v> </v>
      </c>
    </row>
    <row r="5707" spans="7:8">
      <c r="G5707" s="31" t="str">
        <f t="shared" si="44"/>
        <v> </v>
      </c>
      <c r="H5707" s="31" t="str">
        <f t="shared" si="45"/>
        <v> </v>
      </c>
    </row>
    <row r="5708" spans="7:8">
      <c r="G5708" s="31" t="str">
        <f t="shared" si="44"/>
        <v> </v>
      </c>
      <c r="H5708" s="31" t="str">
        <f t="shared" si="45"/>
        <v> </v>
      </c>
    </row>
    <row r="5709" spans="7:8">
      <c r="G5709" s="31" t="str">
        <f t="shared" si="44"/>
        <v> </v>
      </c>
      <c r="H5709" s="31" t="str">
        <f t="shared" si="45"/>
        <v> </v>
      </c>
    </row>
    <row r="5710" spans="7:8">
      <c r="G5710" s="31" t="str">
        <f t="shared" si="44"/>
        <v> </v>
      </c>
      <c r="H5710" s="31" t="str">
        <f t="shared" si="45"/>
        <v> </v>
      </c>
    </row>
    <row r="5711" spans="7:8">
      <c r="G5711" s="31" t="str">
        <f t="shared" si="44"/>
        <v> </v>
      </c>
      <c r="H5711" s="31" t="str">
        <f t="shared" si="45"/>
        <v> </v>
      </c>
    </row>
    <row r="5712" spans="7:8">
      <c r="G5712" s="31" t="str">
        <f t="shared" si="44"/>
        <v> </v>
      </c>
      <c r="H5712" s="31" t="str">
        <f t="shared" si="45"/>
        <v> </v>
      </c>
    </row>
    <row r="5713" spans="7:8">
      <c r="G5713" s="31" t="str">
        <f t="shared" si="44"/>
        <v> </v>
      </c>
      <c r="H5713" s="31" t="str">
        <f t="shared" si="45"/>
        <v> </v>
      </c>
    </row>
    <row r="5714" spans="7:8">
      <c r="G5714" s="31" t="str">
        <f t="shared" si="44"/>
        <v> </v>
      </c>
      <c r="H5714" s="31" t="str">
        <f t="shared" si="45"/>
        <v> </v>
      </c>
    </row>
    <row r="5715" spans="7:8">
      <c r="G5715" s="31" t="str">
        <f t="shared" si="44"/>
        <v> </v>
      </c>
      <c r="H5715" s="31" t="str">
        <f t="shared" si="45"/>
        <v> </v>
      </c>
    </row>
    <row r="5716" spans="7:8">
      <c r="G5716" s="31" t="str">
        <f t="shared" si="44"/>
        <v> </v>
      </c>
      <c r="H5716" s="31" t="str">
        <f t="shared" si="45"/>
        <v> </v>
      </c>
    </row>
    <row r="5717" spans="7:8">
      <c r="G5717" s="31" t="str">
        <f t="shared" si="44"/>
        <v> </v>
      </c>
      <c r="H5717" s="31" t="str">
        <f t="shared" si="45"/>
        <v> </v>
      </c>
    </row>
    <row r="5718" spans="7:8">
      <c r="G5718" s="31" t="str">
        <f t="shared" si="44"/>
        <v> </v>
      </c>
      <c r="H5718" s="31" t="str">
        <f t="shared" si="45"/>
        <v> </v>
      </c>
    </row>
    <row r="5719" spans="7:8">
      <c r="G5719" s="31" t="str">
        <f t="shared" si="44"/>
        <v> </v>
      </c>
      <c r="H5719" s="31" t="str">
        <f t="shared" si="45"/>
        <v> </v>
      </c>
    </row>
    <row r="5720" spans="7:8">
      <c r="G5720" s="31" t="str">
        <f t="shared" si="44"/>
        <v> </v>
      </c>
      <c r="H5720" s="31" t="str">
        <f t="shared" si="45"/>
        <v> </v>
      </c>
    </row>
    <row r="5721" spans="7:8">
      <c r="G5721" s="31" t="str">
        <f t="shared" si="44"/>
        <v> </v>
      </c>
      <c r="H5721" s="31" t="str">
        <f t="shared" si="45"/>
        <v> </v>
      </c>
    </row>
    <row r="5722" spans="7:8">
      <c r="G5722" s="31" t="str">
        <f t="shared" si="44"/>
        <v> </v>
      </c>
      <c r="H5722" s="31" t="str">
        <f t="shared" si="45"/>
        <v> </v>
      </c>
    </row>
    <row r="5723" spans="7:8">
      <c r="G5723" s="31" t="str">
        <f t="shared" si="44"/>
        <v> </v>
      </c>
      <c r="H5723" s="31" t="str">
        <f t="shared" si="45"/>
        <v> </v>
      </c>
    </row>
    <row r="5724" spans="7:8">
      <c r="G5724" s="31" t="str">
        <f t="shared" si="44"/>
        <v> </v>
      </c>
      <c r="H5724" s="31" t="str">
        <f t="shared" si="45"/>
        <v> </v>
      </c>
    </row>
    <row r="5725" spans="7:8">
      <c r="G5725" s="31" t="str">
        <f t="shared" si="44"/>
        <v> </v>
      </c>
      <c r="H5725" s="31" t="str">
        <f t="shared" si="45"/>
        <v> </v>
      </c>
    </row>
    <row r="5726" spans="7:8">
      <c r="G5726" s="31" t="str">
        <f t="shared" si="44"/>
        <v> </v>
      </c>
      <c r="H5726" s="31" t="str">
        <f t="shared" si="45"/>
        <v> </v>
      </c>
    </row>
    <row r="5727" spans="7:8">
      <c r="G5727" s="31" t="str">
        <f t="shared" si="44"/>
        <v> </v>
      </c>
      <c r="H5727" s="31" t="str">
        <f t="shared" si="45"/>
        <v> </v>
      </c>
    </row>
    <row r="5728" spans="7:8">
      <c r="G5728" s="31" t="str">
        <f t="shared" si="44"/>
        <v> </v>
      </c>
      <c r="H5728" s="31" t="str">
        <f t="shared" si="45"/>
        <v> </v>
      </c>
    </row>
    <row r="5729" spans="7:8">
      <c r="G5729" s="31" t="str">
        <f t="shared" si="44"/>
        <v> </v>
      </c>
      <c r="H5729" s="31" t="str">
        <f t="shared" si="45"/>
        <v> </v>
      </c>
    </row>
    <row r="5730" spans="7:8">
      <c r="G5730" s="31" t="str">
        <f t="shared" si="44"/>
        <v> </v>
      </c>
      <c r="H5730" s="31" t="str">
        <f t="shared" si="45"/>
        <v> </v>
      </c>
    </row>
    <row r="5731" spans="7:8">
      <c r="G5731" s="31" t="str">
        <f t="shared" si="44"/>
        <v> </v>
      </c>
      <c r="H5731" s="31" t="str">
        <f t="shared" si="45"/>
        <v> </v>
      </c>
    </row>
    <row r="5732" spans="7:8">
      <c r="G5732" s="31" t="str">
        <f t="shared" si="44"/>
        <v> </v>
      </c>
      <c r="H5732" s="31" t="str">
        <f t="shared" si="45"/>
        <v> </v>
      </c>
    </row>
    <row r="5733" spans="7:8">
      <c r="G5733" s="31" t="str">
        <f t="shared" si="44"/>
        <v> </v>
      </c>
      <c r="H5733" s="31" t="str">
        <f t="shared" si="45"/>
        <v> </v>
      </c>
    </row>
    <row r="5734" spans="7:8">
      <c r="G5734" s="31" t="str">
        <f t="shared" si="44"/>
        <v> </v>
      </c>
      <c r="H5734" s="31" t="str">
        <f t="shared" si="45"/>
        <v> </v>
      </c>
    </row>
    <row r="5735" spans="7:8">
      <c r="G5735" s="31" t="str">
        <f t="shared" si="44"/>
        <v> </v>
      </c>
      <c r="H5735" s="31" t="str">
        <f t="shared" si="45"/>
        <v> </v>
      </c>
    </row>
    <row r="5736" spans="7:8">
      <c r="G5736" s="31" t="str">
        <f t="shared" si="44"/>
        <v> </v>
      </c>
      <c r="H5736" s="31" t="str">
        <f t="shared" si="45"/>
        <v> </v>
      </c>
    </row>
    <row r="5737" spans="7:8">
      <c r="G5737" s="31" t="str">
        <f t="shared" si="44"/>
        <v> </v>
      </c>
      <c r="H5737" s="31" t="str">
        <f t="shared" si="45"/>
        <v> </v>
      </c>
    </row>
    <row r="5738" spans="7:8">
      <c r="G5738" s="31" t="str">
        <f t="shared" si="44"/>
        <v> </v>
      </c>
      <c r="H5738" s="31" t="str">
        <f t="shared" si="45"/>
        <v> </v>
      </c>
    </row>
    <row r="5739" spans="7:8">
      <c r="G5739" s="31" t="str">
        <f t="shared" si="44"/>
        <v> </v>
      </c>
      <c r="H5739" s="31" t="str">
        <f t="shared" si="45"/>
        <v> </v>
      </c>
    </row>
    <row r="5740" spans="7:8">
      <c r="G5740" s="31" t="str">
        <f t="shared" si="44"/>
        <v> </v>
      </c>
      <c r="H5740" s="31" t="str">
        <f t="shared" si="45"/>
        <v> </v>
      </c>
    </row>
    <row r="5741" spans="7:8">
      <c r="G5741" s="31" t="str">
        <f t="shared" si="44"/>
        <v> </v>
      </c>
      <c r="H5741" s="31" t="str">
        <f t="shared" si="45"/>
        <v> </v>
      </c>
    </row>
    <row r="5742" spans="7:8">
      <c r="G5742" s="31" t="str">
        <f t="shared" si="44"/>
        <v> </v>
      </c>
      <c r="H5742" s="31" t="str">
        <f t="shared" si="45"/>
        <v> </v>
      </c>
    </row>
    <row r="5743" spans="7:8">
      <c r="G5743" s="31" t="str">
        <f t="shared" si="44"/>
        <v> </v>
      </c>
      <c r="H5743" s="31" t="str">
        <f t="shared" si="45"/>
        <v> </v>
      </c>
    </row>
    <row r="5744" spans="7:8">
      <c r="G5744" s="31" t="str">
        <f t="shared" si="44"/>
        <v> </v>
      </c>
      <c r="H5744" s="31" t="str">
        <f t="shared" si="45"/>
        <v> </v>
      </c>
    </row>
    <row r="5745" spans="7:8">
      <c r="G5745" s="31" t="str">
        <f t="shared" si="44"/>
        <v> </v>
      </c>
      <c r="H5745" s="31" t="str">
        <f t="shared" si="45"/>
        <v> </v>
      </c>
    </row>
    <row r="5746" spans="7:8">
      <c r="G5746" s="31" t="str">
        <f t="shared" si="44"/>
        <v> </v>
      </c>
      <c r="H5746" s="31" t="str">
        <f t="shared" si="45"/>
        <v> </v>
      </c>
    </row>
    <row r="5747" spans="7:8">
      <c r="G5747" s="31" t="str">
        <f t="shared" si="44"/>
        <v> </v>
      </c>
      <c r="H5747" s="31" t="str">
        <f t="shared" si="45"/>
        <v> </v>
      </c>
    </row>
    <row r="5748" spans="7:8">
      <c r="G5748" s="31" t="str">
        <f t="shared" si="44"/>
        <v> </v>
      </c>
      <c r="H5748" s="31" t="str">
        <f t="shared" si="45"/>
        <v> </v>
      </c>
    </row>
    <row r="5749" spans="7:8">
      <c r="G5749" s="31" t="str">
        <f t="shared" si="44"/>
        <v> </v>
      </c>
      <c r="H5749" s="31" t="str">
        <f t="shared" si="45"/>
        <v> </v>
      </c>
    </row>
    <row r="5750" spans="7:8">
      <c r="G5750" s="31" t="str">
        <f t="shared" si="44"/>
        <v> </v>
      </c>
      <c r="H5750" s="31" t="str">
        <f t="shared" si="45"/>
        <v> </v>
      </c>
    </row>
    <row r="5751" spans="7:8">
      <c r="G5751" s="31" t="str">
        <f t="shared" si="44"/>
        <v> </v>
      </c>
      <c r="H5751" s="31" t="str">
        <f t="shared" si="45"/>
        <v> </v>
      </c>
    </row>
    <row r="5752" spans="7:8">
      <c r="G5752" s="31" t="str">
        <f t="shared" si="44"/>
        <v> </v>
      </c>
      <c r="H5752" s="31" t="str">
        <f t="shared" si="45"/>
        <v> </v>
      </c>
    </row>
    <row r="5753" spans="7:8">
      <c r="G5753" s="31" t="str">
        <f t="shared" si="44"/>
        <v> </v>
      </c>
      <c r="H5753" s="31" t="str">
        <f t="shared" si="45"/>
        <v> </v>
      </c>
    </row>
    <row r="5754" spans="7:8">
      <c r="G5754" s="31" t="str">
        <f t="shared" si="44"/>
        <v> </v>
      </c>
      <c r="H5754" s="31" t="str">
        <f t="shared" si="45"/>
        <v> </v>
      </c>
    </row>
    <row r="5755" spans="7:8">
      <c r="G5755" s="31" t="str">
        <f t="shared" si="44"/>
        <v> </v>
      </c>
      <c r="H5755" s="31" t="str">
        <f t="shared" si="45"/>
        <v> </v>
      </c>
    </row>
    <row r="5756" spans="7:8">
      <c r="G5756" s="31" t="str">
        <f t="shared" si="44"/>
        <v> </v>
      </c>
      <c r="H5756" s="31" t="str">
        <f t="shared" si="45"/>
        <v> </v>
      </c>
    </row>
    <row r="5757" spans="7:8">
      <c r="G5757" s="31" t="str">
        <f t="shared" si="44"/>
        <v> </v>
      </c>
      <c r="H5757" s="31" t="str">
        <f t="shared" si="45"/>
        <v> </v>
      </c>
    </row>
    <row r="5758" spans="7:8">
      <c r="G5758" s="31" t="str">
        <f t="shared" si="44"/>
        <v> </v>
      </c>
      <c r="H5758" s="31" t="str">
        <f t="shared" si="45"/>
        <v> </v>
      </c>
    </row>
    <row r="5759" spans="7:8">
      <c r="G5759" s="31" t="str">
        <f t="shared" si="44"/>
        <v> </v>
      </c>
      <c r="H5759" s="31" t="str">
        <f t="shared" si="45"/>
        <v> </v>
      </c>
    </row>
    <row r="5760" spans="7:8">
      <c r="G5760" s="31" t="str">
        <f t="shared" si="44"/>
        <v> </v>
      </c>
      <c r="H5760" s="31" t="str">
        <f t="shared" si="45"/>
        <v> </v>
      </c>
    </row>
    <row r="5761" spans="7:8">
      <c r="G5761" s="31" t="str">
        <f t="shared" si="44"/>
        <v> </v>
      </c>
      <c r="H5761" s="31" t="str">
        <f t="shared" si="45"/>
        <v> </v>
      </c>
    </row>
    <row r="5762" spans="7:8">
      <c r="G5762" s="31" t="str">
        <f t="shared" si="44"/>
        <v> </v>
      </c>
      <c r="H5762" s="31" t="str">
        <f t="shared" si="45"/>
        <v> </v>
      </c>
    </row>
    <row r="5763" spans="7:8">
      <c r="G5763" s="31" t="str">
        <f t="shared" si="44"/>
        <v> </v>
      </c>
      <c r="H5763" s="31" t="str">
        <f t="shared" si="45"/>
        <v> </v>
      </c>
    </row>
    <row r="5764" spans="7:8">
      <c r="G5764" s="31" t="str">
        <f t="shared" si="44"/>
        <v> </v>
      </c>
      <c r="H5764" s="31" t="str">
        <f t="shared" si="45"/>
        <v> </v>
      </c>
    </row>
    <row r="5765" spans="7:8">
      <c r="G5765" s="31" t="str">
        <f t="shared" si="44"/>
        <v> </v>
      </c>
      <c r="H5765" s="31" t="str">
        <f t="shared" si="45"/>
        <v> </v>
      </c>
    </row>
    <row r="5766" spans="7:8">
      <c r="G5766" s="31" t="str">
        <f t="shared" si="44"/>
        <v> </v>
      </c>
      <c r="H5766" s="31" t="str">
        <f t="shared" si="45"/>
        <v> </v>
      </c>
    </row>
    <row r="5767" spans="7:8">
      <c r="G5767" s="31" t="str">
        <f t="shared" si="44"/>
        <v> </v>
      </c>
      <c r="H5767" s="31" t="str">
        <f t="shared" si="45"/>
        <v> </v>
      </c>
    </row>
    <row r="5768" spans="7:8">
      <c r="G5768" s="31" t="str">
        <f t="shared" si="44"/>
        <v> </v>
      </c>
      <c r="H5768" s="31" t="str">
        <f t="shared" si="45"/>
        <v> </v>
      </c>
    </row>
    <row r="5769" spans="7:8">
      <c r="G5769" s="31" t="str">
        <f t="shared" si="44"/>
        <v> </v>
      </c>
      <c r="H5769" s="31" t="str">
        <f t="shared" si="45"/>
        <v> </v>
      </c>
    </row>
    <row r="5770" spans="7:8">
      <c r="G5770" s="31" t="str">
        <f t="shared" si="44"/>
        <v> </v>
      </c>
      <c r="H5770" s="31" t="str">
        <f t="shared" si="45"/>
        <v> </v>
      </c>
    </row>
    <row r="5771" spans="7:8">
      <c r="G5771" s="31" t="str">
        <f t="shared" si="44"/>
        <v> </v>
      </c>
      <c r="H5771" s="31" t="str">
        <f t="shared" si="45"/>
        <v> </v>
      </c>
    </row>
    <row r="5772" spans="7:8">
      <c r="G5772" s="31" t="str">
        <f t="shared" si="44"/>
        <v> </v>
      </c>
      <c r="H5772" s="31" t="str">
        <f t="shared" si="45"/>
        <v> </v>
      </c>
    </row>
    <row r="5773" spans="7:8">
      <c r="G5773" s="31" t="str">
        <f t="shared" si="44"/>
        <v> </v>
      </c>
      <c r="H5773" s="31" t="str">
        <f t="shared" si="45"/>
        <v> </v>
      </c>
    </row>
    <row r="5774" spans="7:8">
      <c r="G5774" s="31" t="str">
        <f t="shared" si="44"/>
        <v> </v>
      </c>
      <c r="H5774" s="31" t="str">
        <f t="shared" si="45"/>
        <v> </v>
      </c>
    </row>
    <row r="5775" spans="7:8">
      <c r="G5775" s="31" t="str">
        <f t="shared" si="44"/>
        <v> </v>
      </c>
      <c r="H5775" s="31" t="str">
        <f t="shared" si="45"/>
        <v> </v>
      </c>
    </row>
    <row r="5776" spans="7:8">
      <c r="G5776" s="31" t="str">
        <f t="shared" si="44"/>
        <v> </v>
      </c>
      <c r="H5776" s="31" t="str">
        <f t="shared" si="45"/>
        <v> </v>
      </c>
    </row>
    <row r="5777" spans="7:8">
      <c r="G5777" s="31" t="str">
        <f t="shared" si="44"/>
        <v> </v>
      </c>
      <c r="H5777" s="31" t="str">
        <f t="shared" si="45"/>
        <v> </v>
      </c>
    </row>
    <row r="5778" spans="7:8">
      <c r="G5778" s="31" t="str">
        <f t="shared" si="44"/>
        <v> </v>
      </c>
      <c r="H5778" s="31" t="str">
        <f t="shared" si="45"/>
        <v> </v>
      </c>
    </row>
    <row r="5779" spans="7:8">
      <c r="G5779" s="31" t="str">
        <f t="shared" si="44"/>
        <v> </v>
      </c>
      <c r="H5779" s="31" t="str">
        <f t="shared" si="45"/>
        <v> </v>
      </c>
    </row>
    <row r="5780" spans="7:8">
      <c r="G5780" s="31" t="str">
        <f t="shared" si="44"/>
        <v> </v>
      </c>
      <c r="H5780" s="31" t="str">
        <f t="shared" si="45"/>
        <v> </v>
      </c>
    </row>
    <row r="5781" spans="7:8">
      <c r="G5781" s="31" t="str">
        <f t="shared" si="44"/>
        <v> </v>
      </c>
      <c r="H5781" s="31" t="str">
        <f t="shared" si="45"/>
        <v> </v>
      </c>
    </row>
    <row r="5782" spans="7:8">
      <c r="G5782" s="31" t="str">
        <f t="shared" si="44"/>
        <v> </v>
      </c>
      <c r="H5782" s="31" t="str">
        <f t="shared" si="45"/>
        <v> </v>
      </c>
    </row>
    <row r="5783" spans="7:8">
      <c r="G5783" s="31" t="str">
        <f t="shared" si="44"/>
        <v> </v>
      </c>
      <c r="H5783" s="31" t="str">
        <f t="shared" si="45"/>
        <v> </v>
      </c>
    </row>
    <row r="5784" spans="7:8">
      <c r="G5784" s="31" t="str">
        <f t="shared" si="44"/>
        <v> </v>
      </c>
      <c r="H5784" s="31" t="str">
        <f t="shared" si="45"/>
        <v> </v>
      </c>
    </row>
    <row r="5785" spans="7:8">
      <c r="G5785" s="31" t="str">
        <f t="shared" si="44"/>
        <v> </v>
      </c>
      <c r="H5785" s="31" t="str">
        <f t="shared" si="45"/>
        <v> </v>
      </c>
    </row>
    <row r="5786" spans="7:8">
      <c r="G5786" s="31" t="str">
        <f t="shared" si="44"/>
        <v> </v>
      </c>
      <c r="H5786" s="31" t="str">
        <f t="shared" si="45"/>
        <v> </v>
      </c>
    </row>
    <row r="5787" spans="7:8">
      <c r="G5787" s="31" t="str">
        <f t="shared" si="44"/>
        <v> </v>
      </c>
      <c r="H5787" s="31" t="str">
        <f t="shared" si="45"/>
        <v> </v>
      </c>
    </row>
    <row r="5788" spans="7:8">
      <c r="G5788" s="31" t="str">
        <f t="shared" si="44"/>
        <v> </v>
      </c>
      <c r="H5788" s="31" t="str">
        <f t="shared" si="45"/>
        <v> </v>
      </c>
    </row>
    <row r="5789" spans="7:8">
      <c r="G5789" s="31" t="str">
        <f t="shared" si="44"/>
        <v> </v>
      </c>
      <c r="H5789" s="31" t="str">
        <f t="shared" si="45"/>
        <v> </v>
      </c>
    </row>
    <row r="5790" spans="7:8">
      <c r="G5790" s="31" t="str">
        <f t="shared" si="44"/>
        <v> </v>
      </c>
      <c r="H5790" s="31" t="str">
        <f t="shared" si="45"/>
        <v> </v>
      </c>
    </row>
    <row r="5791" spans="7:8">
      <c r="G5791" s="31" t="str">
        <f t="shared" si="44"/>
        <v> </v>
      </c>
      <c r="H5791" s="31" t="str">
        <f t="shared" si="45"/>
        <v> </v>
      </c>
    </row>
    <row r="5792" spans="7:8">
      <c r="G5792" s="31" t="str">
        <f t="shared" si="44"/>
        <v> </v>
      </c>
      <c r="H5792" s="31" t="str">
        <f t="shared" si="45"/>
        <v> </v>
      </c>
    </row>
    <row r="5793" spans="7:8">
      <c r="G5793" s="31" t="str">
        <f t="shared" si="44"/>
        <v> </v>
      </c>
      <c r="H5793" s="31" t="str">
        <f t="shared" si="45"/>
        <v> </v>
      </c>
    </row>
    <row r="5794" spans="7:8">
      <c r="G5794" s="31" t="str">
        <f t="shared" si="44"/>
        <v> </v>
      </c>
      <c r="H5794" s="31" t="str">
        <f t="shared" si="45"/>
        <v> </v>
      </c>
    </row>
    <row r="5795" spans="7:8">
      <c r="G5795" s="31" t="str">
        <f t="shared" si="44"/>
        <v> </v>
      </c>
      <c r="H5795" s="31" t="str">
        <f t="shared" si="45"/>
        <v> </v>
      </c>
    </row>
    <row r="5796" spans="7:8">
      <c r="G5796" s="31" t="str">
        <f t="shared" si="44"/>
        <v> </v>
      </c>
      <c r="H5796" s="31" t="str">
        <f t="shared" si="45"/>
        <v> </v>
      </c>
    </row>
    <row r="5797" spans="7:8">
      <c r="G5797" s="31" t="str">
        <f t="shared" si="44"/>
        <v> </v>
      </c>
      <c r="H5797" s="31" t="str">
        <f t="shared" si="45"/>
        <v> </v>
      </c>
    </row>
    <row r="5798" spans="7:8">
      <c r="G5798" s="31" t="str">
        <f t="shared" si="44"/>
        <v> </v>
      </c>
      <c r="H5798" s="31" t="str">
        <f t="shared" si="45"/>
        <v> </v>
      </c>
    </row>
    <row r="5799" spans="7:8">
      <c r="G5799" s="31" t="str">
        <f t="shared" si="44"/>
        <v> </v>
      </c>
      <c r="H5799" s="31" t="str">
        <f t="shared" si="45"/>
        <v> </v>
      </c>
    </row>
    <row r="5800" spans="7:8">
      <c r="G5800" s="31" t="str">
        <f t="shared" si="44"/>
        <v> </v>
      </c>
      <c r="H5800" s="31" t="str">
        <f t="shared" si="45"/>
        <v> </v>
      </c>
    </row>
    <row r="5801" spans="7:8">
      <c r="G5801" s="31" t="str">
        <f t="shared" si="44"/>
        <v> </v>
      </c>
      <c r="H5801" s="31" t="str">
        <f t="shared" si="45"/>
        <v> </v>
      </c>
    </row>
    <row r="5802" spans="7:8">
      <c r="G5802" s="31" t="str">
        <f t="shared" si="44"/>
        <v> </v>
      </c>
      <c r="H5802" s="31" t="str">
        <f t="shared" si="45"/>
        <v> </v>
      </c>
    </row>
    <row r="5803" spans="7:8">
      <c r="G5803" s="31" t="str">
        <f t="shared" si="44"/>
        <v> </v>
      </c>
      <c r="H5803" s="31" t="str">
        <f t="shared" si="45"/>
        <v> </v>
      </c>
    </row>
    <row r="5804" spans="7:8">
      <c r="G5804" s="31" t="str">
        <f t="shared" si="44"/>
        <v> </v>
      </c>
      <c r="H5804" s="31" t="str">
        <f t="shared" si="45"/>
        <v> </v>
      </c>
    </row>
    <row r="5805" spans="7:8">
      <c r="G5805" s="31" t="str">
        <f t="shared" si="44"/>
        <v> </v>
      </c>
      <c r="H5805" s="31" t="str">
        <f t="shared" si="45"/>
        <v> </v>
      </c>
    </row>
    <row r="5806" spans="7:8">
      <c r="G5806" s="31" t="str">
        <f t="shared" si="44"/>
        <v> </v>
      </c>
      <c r="H5806" s="31" t="str">
        <f t="shared" si="45"/>
        <v> </v>
      </c>
    </row>
    <row r="5807" spans="7:8">
      <c r="G5807" s="31" t="str">
        <f t="shared" si="44"/>
        <v> </v>
      </c>
      <c r="H5807" s="31" t="str">
        <f t="shared" si="45"/>
        <v> </v>
      </c>
    </row>
    <row r="5808" spans="7:8">
      <c r="G5808" s="31" t="str">
        <f t="shared" si="44"/>
        <v> </v>
      </c>
      <c r="H5808" s="31" t="str">
        <f t="shared" si="45"/>
        <v> </v>
      </c>
    </row>
    <row r="5809" spans="7:8">
      <c r="G5809" s="31" t="str">
        <f t="shared" si="44"/>
        <v> </v>
      </c>
      <c r="H5809" s="31" t="str">
        <f t="shared" si="45"/>
        <v> </v>
      </c>
    </row>
    <row r="5810" spans="7:8">
      <c r="G5810" s="31" t="str">
        <f t="shared" si="44"/>
        <v> </v>
      </c>
      <c r="H5810" s="31" t="str">
        <f t="shared" si="45"/>
        <v> </v>
      </c>
    </row>
    <row r="5811" spans="7:8">
      <c r="G5811" s="31" t="str">
        <f t="shared" si="44"/>
        <v> </v>
      </c>
      <c r="H5811" s="31" t="str">
        <f t="shared" si="45"/>
        <v> </v>
      </c>
    </row>
    <row r="5812" spans="7:8">
      <c r="G5812" s="31" t="str">
        <f t="shared" si="44"/>
        <v> </v>
      </c>
      <c r="H5812" s="31" t="str">
        <f t="shared" si="45"/>
        <v> </v>
      </c>
    </row>
    <row r="5813" spans="7:8">
      <c r="G5813" s="31" t="str">
        <f t="shared" si="44"/>
        <v> </v>
      </c>
      <c r="H5813" s="31" t="str">
        <f t="shared" si="45"/>
        <v> </v>
      </c>
    </row>
    <row r="5814" spans="7:8">
      <c r="G5814" s="31" t="str">
        <f t="shared" si="44"/>
        <v> </v>
      </c>
      <c r="H5814" s="31" t="str">
        <f t="shared" si="45"/>
        <v> </v>
      </c>
    </row>
    <row r="5815" spans="7:8">
      <c r="G5815" s="31" t="str">
        <f t="shared" si="44"/>
        <v> </v>
      </c>
      <c r="H5815" s="31" t="str">
        <f t="shared" si="45"/>
        <v> </v>
      </c>
    </row>
    <row r="5816" spans="7:8">
      <c r="G5816" s="31" t="str">
        <f t="shared" si="44"/>
        <v> </v>
      </c>
      <c r="H5816" s="31" t="str">
        <f t="shared" si="45"/>
        <v> </v>
      </c>
    </row>
    <row r="5817" spans="7:8">
      <c r="G5817" s="31" t="str">
        <f t="shared" si="44"/>
        <v> </v>
      </c>
      <c r="H5817" s="31" t="str">
        <f t="shared" si="45"/>
        <v> </v>
      </c>
    </row>
    <row r="5818" spans="7:8">
      <c r="G5818" s="31" t="str">
        <f t="shared" si="44"/>
        <v> </v>
      </c>
      <c r="H5818" s="31" t="str">
        <f t="shared" si="45"/>
        <v> </v>
      </c>
    </row>
    <row r="5819" spans="7:8">
      <c r="G5819" s="31" t="str">
        <f t="shared" si="44"/>
        <v> </v>
      </c>
      <c r="H5819" s="31" t="str">
        <f t="shared" si="45"/>
        <v> </v>
      </c>
    </row>
    <row r="5820" spans="7:8">
      <c r="G5820" s="31" t="str">
        <f t="shared" si="44"/>
        <v> </v>
      </c>
      <c r="H5820" s="31" t="str">
        <f t="shared" si="45"/>
        <v> </v>
      </c>
    </row>
    <row r="5821" spans="7:8">
      <c r="G5821" s="31" t="str">
        <f t="shared" si="44"/>
        <v> </v>
      </c>
      <c r="H5821" s="31" t="str">
        <f t="shared" si="45"/>
        <v> </v>
      </c>
    </row>
    <row r="5822" spans="7:8">
      <c r="G5822" s="31" t="str">
        <f t="shared" si="44"/>
        <v> </v>
      </c>
      <c r="H5822" s="31" t="str">
        <f t="shared" si="45"/>
        <v> </v>
      </c>
    </row>
    <row r="5823" spans="7:8">
      <c r="G5823" s="31" t="str">
        <f t="shared" si="44"/>
        <v> </v>
      </c>
      <c r="H5823" s="31" t="str">
        <f t="shared" si="45"/>
        <v> </v>
      </c>
    </row>
    <row r="5824" spans="7:8">
      <c r="G5824" s="31" t="str">
        <f t="shared" si="44"/>
        <v> </v>
      </c>
      <c r="H5824" s="31" t="str">
        <f t="shared" si="45"/>
        <v> </v>
      </c>
    </row>
    <row r="5825" spans="7:8">
      <c r="G5825" s="31" t="str">
        <f t="shared" si="44"/>
        <v> </v>
      </c>
      <c r="H5825" s="31" t="str">
        <f t="shared" si="45"/>
        <v> </v>
      </c>
    </row>
    <row r="5826" spans="7:8">
      <c r="G5826" s="31" t="str">
        <f t="shared" si="44"/>
        <v> </v>
      </c>
      <c r="H5826" s="31" t="str">
        <f t="shared" si="45"/>
        <v> </v>
      </c>
    </row>
    <row r="5827" spans="7:8">
      <c r="G5827" s="31" t="str">
        <f t="shared" si="44"/>
        <v> </v>
      </c>
      <c r="H5827" s="31" t="str">
        <f t="shared" si="45"/>
        <v> </v>
      </c>
    </row>
    <row r="5828" spans="7:8">
      <c r="G5828" s="31" t="str">
        <f t="shared" si="44"/>
        <v> </v>
      </c>
      <c r="H5828" s="31" t="str">
        <f t="shared" si="45"/>
        <v> </v>
      </c>
    </row>
    <row r="5829" spans="7:8">
      <c r="G5829" s="31" t="str">
        <f t="shared" si="44"/>
        <v> </v>
      </c>
      <c r="H5829" s="31" t="str">
        <f t="shared" si="45"/>
        <v> </v>
      </c>
    </row>
    <row r="5830" spans="7:8">
      <c r="G5830" s="31" t="str">
        <f t="shared" si="44"/>
        <v> </v>
      </c>
      <c r="H5830" s="31" t="str">
        <f t="shared" si="45"/>
        <v> </v>
      </c>
    </row>
    <row r="5831" spans="7:8">
      <c r="G5831" s="31" t="str">
        <f t="shared" si="44"/>
        <v> </v>
      </c>
      <c r="H5831" s="31" t="str">
        <f t="shared" si="45"/>
        <v> </v>
      </c>
    </row>
    <row r="5832" spans="7:8">
      <c r="G5832" s="31" t="str">
        <f t="shared" si="44"/>
        <v> </v>
      </c>
      <c r="H5832" s="31" t="str">
        <f t="shared" si="45"/>
        <v> </v>
      </c>
    </row>
    <row r="5833" spans="7:8">
      <c r="G5833" s="31" t="str">
        <f t="shared" si="44"/>
        <v> </v>
      </c>
      <c r="H5833" s="31" t="str">
        <f t="shared" si="45"/>
        <v> </v>
      </c>
    </row>
    <row r="5834" spans="7:8">
      <c r="G5834" s="31" t="str">
        <f t="shared" si="44"/>
        <v> </v>
      </c>
      <c r="H5834" s="31" t="str">
        <f t="shared" si="45"/>
        <v> </v>
      </c>
    </row>
    <row r="5835" spans="7:8">
      <c r="G5835" s="31" t="str">
        <f t="shared" si="44"/>
        <v> </v>
      </c>
      <c r="H5835" s="31" t="str">
        <f t="shared" si="45"/>
        <v> </v>
      </c>
    </row>
    <row r="5836" spans="7:8">
      <c r="G5836" s="31" t="str">
        <f t="shared" si="44"/>
        <v> </v>
      </c>
      <c r="H5836" s="31" t="str">
        <f t="shared" si="45"/>
        <v> </v>
      </c>
    </row>
    <row r="5837" spans="7:8">
      <c r="G5837" s="31" t="str">
        <f t="shared" si="44"/>
        <v> </v>
      </c>
      <c r="H5837" s="31" t="str">
        <f t="shared" si="45"/>
        <v> </v>
      </c>
    </row>
    <row r="5838" spans="7:8">
      <c r="G5838" s="31" t="str">
        <f t="shared" si="44"/>
        <v> </v>
      </c>
      <c r="H5838" s="31" t="str">
        <f t="shared" si="45"/>
        <v> </v>
      </c>
    </row>
    <row r="5839" spans="7:8">
      <c r="G5839" s="31" t="str">
        <f t="shared" si="44"/>
        <v> </v>
      </c>
      <c r="H5839" s="31" t="str">
        <f t="shared" si="45"/>
        <v> </v>
      </c>
    </row>
    <row r="5840" spans="7:8">
      <c r="G5840" s="31" t="str">
        <f t="shared" si="44"/>
        <v> </v>
      </c>
      <c r="H5840" s="31" t="str">
        <f t="shared" si="45"/>
        <v> </v>
      </c>
    </row>
    <row r="5841" spans="7:8">
      <c r="G5841" s="31" t="str">
        <f t="shared" si="44"/>
        <v> </v>
      </c>
      <c r="H5841" s="31" t="str">
        <f t="shared" si="45"/>
        <v> </v>
      </c>
    </row>
    <row r="5842" spans="7:8">
      <c r="G5842" s="31" t="str">
        <f t="shared" si="44"/>
        <v> </v>
      </c>
      <c r="H5842" s="31" t="str">
        <f t="shared" si="45"/>
        <v> </v>
      </c>
    </row>
    <row r="5843" spans="7:8">
      <c r="G5843" s="31" t="str">
        <f t="shared" si="44"/>
        <v> </v>
      </c>
      <c r="H5843" s="31" t="str">
        <f t="shared" si="45"/>
        <v> </v>
      </c>
    </row>
    <row r="5844" spans="7:8">
      <c r="G5844" s="31" t="str">
        <f t="shared" si="44"/>
        <v> </v>
      </c>
      <c r="H5844" s="31" t="str">
        <f t="shared" si="45"/>
        <v> </v>
      </c>
    </row>
    <row r="5845" spans="7:8">
      <c r="G5845" s="31" t="str">
        <f t="shared" si="44"/>
        <v> </v>
      </c>
      <c r="H5845" s="31" t="str">
        <f t="shared" si="45"/>
        <v> </v>
      </c>
    </row>
    <row r="5846" spans="7:8">
      <c r="G5846" s="31" t="str">
        <f t="shared" si="44"/>
        <v> </v>
      </c>
      <c r="H5846" s="31" t="str">
        <f t="shared" si="45"/>
        <v> </v>
      </c>
    </row>
    <row r="5847" spans="7:8">
      <c r="G5847" s="31" t="str">
        <f t="shared" si="44"/>
        <v> </v>
      </c>
      <c r="H5847" s="31" t="str">
        <f t="shared" si="45"/>
        <v> </v>
      </c>
    </row>
    <row r="5848" spans="7:8">
      <c r="G5848" s="31" t="str">
        <f t="shared" si="44"/>
        <v> </v>
      </c>
      <c r="H5848" s="31" t="str">
        <f t="shared" si="45"/>
        <v> </v>
      </c>
    </row>
    <row r="5849" spans="7:8">
      <c r="G5849" s="31" t="str">
        <f t="shared" si="44"/>
        <v> </v>
      </c>
      <c r="H5849" s="31" t="str">
        <f t="shared" si="45"/>
        <v> </v>
      </c>
    </row>
    <row r="5850" spans="7:8">
      <c r="G5850" s="31" t="str">
        <f t="shared" si="44"/>
        <v> </v>
      </c>
      <c r="H5850" s="31" t="str">
        <f t="shared" si="45"/>
        <v> </v>
      </c>
    </row>
    <row r="5851" spans="7:8">
      <c r="G5851" s="31" t="str">
        <f t="shared" si="44"/>
        <v> </v>
      </c>
      <c r="H5851" s="31" t="str">
        <f t="shared" si="45"/>
        <v> </v>
      </c>
    </row>
    <row r="5852" spans="7:8">
      <c r="G5852" s="31" t="str">
        <f t="shared" si="44"/>
        <v> </v>
      </c>
      <c r="H5852" s="31" t="str">
        <f t="shared" si="45"/>
        <v> </v>
      </c>
    </row>
    <row r="5853" spans="7:8">
      <c r="G5853" s="31" t="str">
        <f t="shared" si="44"/>
        <v> </v>
      </c>
      <c r="H5853" s="31" t="str">
        <f t="shared" si="45"/>
        <v> </v>
      </c>
    </row>
    <row r="5854" spans="7:8">
      <c r="G5854" s="31" t="str">
        <f t="shared" si="44"/>
        <v> </v>
      </c>
      <c r="H5854" s="31" t="str">
        <f t="shared" si="45"/>
        <v> </v>
      </c>
    </row>
    <row r="5855" spans="7:8">
      <c r="G5855" s="31" t="str">
        <f t="shared" si="44"/>
        <v> </v>
      </c>
      <c r="H5855" s="31" t="str">
        <f t="shared" si="45"/>
        <v> </v>
      </c>
    </row>
    <row r="5856" spans="7:8">
      <c r="G5856" s="31" t="str">
        <f t="shared" si="44"/>
        <v> </v>
      </c>
      <c r="H5856" s="31" t="str">
        <f t="shared" si="45"/>
        <v> </v>
      </c>
    </row>
    <row r="5857" spans="7:8">
      <c r="G5857" s="31" t="str">
        <f t="shared" si="44"/>
        <v> </v>
      </c>
      <c r="H5857" s="31" t="str">
        <f t="shared" si="45"/>
        <v> </v>
      </c>
    </row>
    <row r="5858" spans="7:8">
      <c r="G5858" s="31" t="str">
        <f t="shared" si="44"/>
        <v> </v>
      </c>
      <c r="H5858" s="31" t="str">
        <f t="shared" si="45"/>
        <v> </v>
      </c>
    </row>
    <row r="5859" spans="7:8">
      <c r="G5859" s="31" t="str">
        <f t="shared" si="44"/>
        <v> </v>
      </c>
      <c r="H5859" s="31" t="str">
        <f t="shared" si="45"/>
        <v> </v>
      </c>
    </row>
    <row r="5860" spans="7:8">
      <c r="G5860" s="31" t="str">
        <f t="shared" si="44"/>
        <v> </v>
      </c>
      <c r="H5860" s="31" t="str">
        <f t="shared" si="45"/>
        <v> </v>
      </c>
    </row>
    <row r="5861" spans="7:8">
      <c r="G5861" s="31" t="str">
        <f t="shared" si="44"/>
        <v> </v>
      </c>
      <c r="H5861" s="31" t="str">
        <f t="shared" si="45"/>
        <v> </v>
      </c>
    </row>
    <row r="5862" spans="7:8">
      <c r="G5862" s="31" t="str">
        <f t="shared" si="44"/>
        <v> </v>
      </c>
      <c r="H5862" s="31" t="str">
        <f t="shared" si="45"/>
        <v> </v>
      </c>
    </row>
    <row r="5863" spans="7:8">
      <c r="G5863" s="31" t="str">
        <f t="shared" si="44"/>
        <v> </v>
      </c>
      <c r="H5863" s="31" t="str">
        <f t="shared" si="45"/>
        <v> </v>
      </c>
    </row>
    <row r="5864" spans="7:8">
      <c r="G5864" s="31" t="str">
        <f t="shared" si="44"/>
        <v> </v>
      </c>
      <c r="H5864" s="31" t="str">
        <f t="shared" si="45"/>
        <v> </v>
      </c>
    </row>
    <row r="5865" spans="7:8">
      <c r="G5865" s="31" t="str">
        <f t="shared" si="44"/>
        <v> </v>
      </c>
      <c r="H5865" s="31" t="str">
        <f t="shared" si="45"/>
        <v> </v>
      </c>
    </row>
    <row r="5866" spans="7:8">
      <c r="G5866" s="31" t="str">
        <f t="shared" si="44"/>
        <v> </v>
      </c>
      <c r="H5866" s="31" t="str">
        <f t="shared" si="45"/>
        <v> </v>
      </c>
    </row>
    <row r="5867" spans="7:8">
      <c r="G5867" s="31" t="str">
        <f t="shared" ref="G5867:G6121" si="46">IFERROR(IF($D5867&gt;0,IF($D5867=$G$1,$F5867," ")," ")," ")</f>
        <v> </v>
      </c>
      <c r="H5867" s="31" t="str">
        <f t="shared" ref="H5867:H6121" si="47">IFERROR(IF($D5867&gt;0,IF($D5867=$H$1,$F5867," ")," ")," ")</f>
        <v> </v>
      </c>
    </row>
    <row r="5868" spans="7:8">
      <c r="G5868" s="31" t="str">
        <f t="shared" si="46"/>
        <v> </v>
      </c>
      <c r="H5868" s="31" t="str">
        <f t="shared" si="47"/>
        <v> </v>
      </c>
    </row>
    <row r="5869" spans="7:8">
      <c r="G5869" s="31" t="str">
        <f t="shared" si="46"/>
        <v> </v>
      </c>
      <c r="H5869" s="31" t="str">
        <f t="shared" si="47"/>
        <v> </v>
      </c>
    </row>
    <row r="5870" spans="7:8">
      <c r="G5870" s="31" t="str">
        <f t="shared" si="46"/>
        <v> </v>
      </c>
      <c r="H5870" s="31" t="str">
        <f t="shared" si="47"/>
        <v> </v>
      </c>
    </row>
    <row r="5871" spans="7:8">
      <c r="G5871" s="31" t="str">
        <f t="shared" si="46"/>
        <v> </v>
      </c>
      <c r="H5871" s="31" t="str">
        <f t="shared" si="47"/>
        <v> </v>
      </c>
    </row>
    <row r="5872" spans="7:8">
      <c r="G5872" s="31" t="str">
        <f t="shared" si="46"/>
        <v> </v>
      </c>
      <c r="H5872" s="31" t="str">
        <f t="shared" si="47"/>
        <v> </v>
      </c>
    </row>
    <row r="5873" spans="7:8">
      <c r="G5873" s="31" t="str">
        <f t="shared" si="46"/>
        <v> </v>
      </c>
      <c r="H5873" s="31" t="str">
        <f t="shared" si="47"/>
        <v> </v>
      </c>
    </row>
    <row r="5874" spans="7:8">
      <c r="G5874" s="31" t="str">
        <f t="shared" si="46"/>
        <v> </v>
      </c>
      <c r="H5874" s="31" t="str">
        <f t="shared" si="47"/>
        <v> </v>
      </c>
    </row>
    <row r="5875" spans="7:8">
      <c r="G5875" s="31" t="str">
        <f t="shared" si="46"/>
        <v> </v>
      </c>
      <c r="H5875" s="31" t="str">
        <f t="shared" si="47"/>
        <v> </v>
      </c>
    </row>
    <row r="5876" spans="7:8">
      <c r="G5876" s="31" t="str">
        <f t="shared" si="46"/>
        <v> </v>
      </c>
      <c r="H5876" s="31" t="str">
        <f t="shared" si="47"/>
        <v> </v>
      </c>
    </row>
    <row r="5877" spans="7:8">
      <c r="G5877" s="31" t="str">
        <f t="shared" si="46"/>
        <v> </v>
      </c>
      <c r="H5877" s="31" t="str">
        <f t="shared" si="47"/>
        <v> </v>
      </c>
    </row>
    <row r="5878" spans="7:8">
      <c r="G5878" s="31" t="str">
        <f t="shared" si="46"/>
        <v> </v>
      </c>
      <c r="H5878" s="31" t="str">
        <f t="shared" si="47"/>
        <v> </v>
      </c>
    </row>
    <row r="5879" spans="7:8">
      <c r="G5879" s="31" t="str">
        <f t="shared" si="46"/>
        <v> </v>
      </c>
      <c r="H5879" s="31" t="str">
        <f t="shared" si="47"/>
        <v> </v>
      </c>
    </row>
    <row r="5880" spans="7:8">
      <c r="G5880" s="31" t="str">
        <f t="shared" si="46"/>
        <v> </v>
      </c>
      <c r="H5880" s="31" t="str">
        <f t="shared" si="47"/>
        <v> </v>
      </c>
    </row>
    <row r="5881" spans="7:8">
      <c r="G5881" s="31" t="str">
        <f t="shared" si="46"/>
        <v> </v>
      </c>
      <c r="H5881" s="31" t="str">
        <f t="shared" si="47"/>
        <v> </v>
      </c>
    </row>
    <row r="5882" spans="7:8">
      <c r="G5882" s="31" t="str">
        <f t="shared" si="46"/>
        <v> </v>
      </c>
      <c r="H5882" s="31" t="str">
        <f t="shared" si="47"/>
        <v> </v>
      </c>
    </row>
    <row r="5883" spans="7:8">
      <c r="G5883" s="31" t="str">
        <f t="shared" si="46"/>
        <v> </v>
      </c>
      <c r="H5883" s="31" t="str">
        <f t="shared" si="47"/>
        <v> </v>
      </c>
    </row>
    <row r="5884" spans="7:8">
      <c r="G5884" s="31" t="str">
        <f t="shared" si="46"/>
        <v> </v>
      </c>
      <c r="H5884" s="31" t="str">
        <f t="shared" si="47"/>
        <v> </v>
      </c>
    </row>
    <row r="5885" spans="7:8">
      <c r="G5885" s="31" t="str">
        <f t="shared" si="46"/>
        <v> </v>
      </c>
      <c r="H5885" s="31" t="str">
        <f t="shared" si="47"/>
        <v> </v>
      </c>
    </row>
    <row r="5886" spans="7:8">
      <c r="G5886" s="31" t="str">
        <f t="shared" si="46"/>
        <v> </v>
      </c>
      <c r="H5886" s="31" t="str">
        <f t="shared" si="47"/>
        <v> </v>
      </c>
    </row>
    <row r="5887" spans="7:8">
      <c r="G5887" s="31" t="str">
        <f t="shared" si="46"/>
        <v> </v>
      </c>
      <c r="H5887" s="31" t="str">
        <f t="shared" si="47"/>
        <v> </v>
      </c>
    </row>
    <row r="5888" spans="7:8">
      <c r="G5888" s="31" t="str">
        <f t="shared" si="46"/>
        <v> </v>
      </c>
      <c r="H5888" s="31" t="str">
        <f t="shared" si="47"/>
        <v> </v>
      </c>
    </row>
    <row r="5889" spans="7:8">
      <c r="G5889" s="31" t="str">
        <f t="shared" si="46"/>
        <v> </v>
      </c>
      <c r="H5889" s="31" t="str">
        <f t="shared" si="47"/>
        <v> </v>
      </c>
    </row>
    <row r="5890" spans="7:8">
      <c r="G5890" s="31" t="str">
        <f t="shared" si="46"/>
        <v> </v>
      </c>
      <c r="H5890" s="31" t="str">
        <f t="shared" si="47"/>
        <v> </v>
      </c>
    </row>
    <row r="5891" spans="7:8">
      <c r="G5891" s="31" t="str">
        <f t="shared" si="46"/>
        <v> </v>
      </c>
      <c r="H5891" s="31" t="str">
        <f t="shared" si="47"/>
        <v> </v>
      </c>
    </row>
    <row r="5892" spans="7:8">
      <c r="G5892" s="31" t="str">
        <f t="shared" si="46"/>
        <v> </v>
      </c>
      <c r="H5892" s="31" t="str">
        <f t="shared" si="47"/>
        <v> </v>
      </c>
    </row>
    <row r="5893" spans="7:8">
      <c r="G5893" s="31" t="str">
        <f t="shared" si="46"/>
        <v> </v>
      </c>
      <c r="H5893" s="31" t="str">
        <f t="shared" si="47"/>
        <v> </v>
      </c>
    </row>
    <row r="5894" spans="7:8">
      <c r="G5894" s="31" t="str">
        <f t="shared" si="46"/>
        <v> </v>
      </c>
      <c r="H5894" s="31" t="str">
        <f t="shared" si="47"/>
        <v> </v>
      </c>
    </row>
    <row r="5895" spans="7:8">
      <c r="G5895" s="31" t="str">
        <f t="shared" si="46"/>
        <v> </v>
      </c>
      <c r="H5895" s="31" t="str">
        <f t="shared" si="47"/>
        <v> </v>
      </c>
    </row>
    <row r="5896" spans="7:8">
      <c r="G5896" s="31" t="str">
        <f t="shared" si="46"/>
        <v> </v>
      </c>
      <c r="H5896" s="31" t="str">
        <f t="shared" si="47"/>
        <v> </v>
      </c>
    </row>
    <row r="5897" spans="7:8">
      <c r="G5897" s="31" t="str">
        <f t="shared" si="46"/>
        <v> </v>
      </c>
      <c r="H5897" s="31" t="str">
        <f t="shared" si="47"/>
        <v> </v>
      </c>
    </row>
    <row r="5898" spans="7:8">
      <c r="G5898" s="31" t="str">
        <f t="shared" si="46"/>
        <v> </v>
      </c>
      <c r="H5898" s="31" t="str">
        <f t="shared" si="47"/>
        <v> </v>
      </c>
    </row>
    <row r="5899" spans="7:8">
      <c r="G5899" s="31" t="str">
        <f t="shared" si="46"/>
        <v> </v>
      </c>
      <c r="H5899" s="31" t="str">
        <f t="shared" si="47"/>
        <v> </v>
      </c>
    </row>
    <row r="5900" spans="7:8">
      <c r="G5900" s="31" t="str">
        <f t="shared" si="46"/>
        <v> </v>
      </c>
      <c r="H5900" s="31" t="str">
        <f t="shared" si="47"/>
        <v> </v>
      </c>
    </row>
    <row r="5901" spans="7:8">
      <c r="G5901" s="31" t="str">
        <f t="shared" si="46"/>
        <v> </v>
      </c>
      <c r="H5901" s="31" t="str">
        <f t="shared" si="47"/>
        <v> </v>
      </c>
    </row>
    <row r="5902" spans="7:8">
      <c r="G5902" s="31" t="str">
        <f t="shared" si="46"/>
        <v> </v>
      </c>
      <c r="H5902" s="31" t="str">
        <f t="shared" si="47"/>
        <v> </v>
      </c>
    </row>
    <row r="5903" spans="7:8">
      <c r="G5903" s="31" t="str">
        <f t="shared" si="46"/>
        <v> </v>
      </c>
      <c r="H5903" s="31" t="str">
        <f t="shared" si="47"/>
        <v> </v>
      </c>
    </row>
    <row r="5904" spans="7:8">
      <c r="G5904" s="31" t="str">
        <f t="shared" si="46"/>
        <v> </v>
      </c>
      <c r="H5904" s="31" t="str">
        <f t="shared" si="47"/>
        <v> </v>
      </c>
    </row>
    <row r="5905" spans="7:8">
      <c r="G5905" s="31" t="str">
        <f t="shared" si="46"/>
        <v> </v>
      </c>
      <c r="H5905" s="31" t="str">
        <f t="shared" si="47"/>
        <v> </v>
      </c>
    </row>
    <row r="5906" spans="7:8">
      <c r="G5906" s="31" t="str">
        <f t="shared" si="46"/>
        <v> </v>
      </c>
      <c r="H5906" s="31" t="str">
        <f t="shared" si="47"/>
        <v> </v>
      </c>
    </row>
    <row r="5907" spans="7:8">
      <c r="G5907" s="31" t="str">
        <f t="shared" si="46"/>
        <v> </v>
      </c>
      <c r="H5907" s="31" t="str">
        <f t="shared" si="47"/>
        <v> </v>
      </c>
    </row>
    <row r="5908" spans="7:8">
      <c r="G5908" s="31" t="str">
        <f t="shared" si="46"/>
        <v> </v>
      </c>
      <c r="H5908" s="31" t="str">
        <f t="shared" si="47"/>
        <v> </v>
      </c>
    </row>
    <row r="5909" spans="7:8">
      <c r="G5909" s="31" t="str">
        <f t="shared" si="46"/>
        <v> </v>
      </c>
      <c r="H5909" s="31" t="str">
        <f t="shared" si="47"/>
        <v> </v>
      </c>
    </row>
    <row r="5910" spans="7:8">
      <c r="G5910" s="31" t="str">
        <f t="shared" si="46"/>
        <v> </v>
      </c>
      <c r="H5910" s="31" t="str">
        <f t="shared" si="47"/>
        <v> </v>
      </c>
    </row>
    <row r="5911" spans="7:8">
      <c r="G5911" s="31" t="str">
        <f t="shared" si="46"/>
        <v> </v>
      </c>
      <c r="H5911" s="31" t="str">
        <f t="shared" si="47"/>
        <v> </v>
      </c>
    </row>
    <row r="5912" spans="7:8">
      <c r="G5912" s="31" t="str">
        <f t="shared" si="46"/>
        <v> </v>
      </c>
      <c r="H5912" s="31" t="str">
        <f t="shared" si="47"/>
        <v> </v>
      </c>
    </row>
    <row r="5913" spans="7:8">
      <c r="G5913" s="31" t="str">
        <f t="shared" si="46"/>
        <v> </v>
      </c>
      <c r="H5913" s="31" t="str">
        <f t="shared" si="47"/>
        <v> </v>
      </c>
    </row>
    <row r="5914" spans="7:8">
      <c r="G5914" s="31" t="str">
        <f t="shared" si="46"/>
        <v> </v>
      </c>
      <c r="H5914" s="31" t="str">
        <f t="shared" si="47"/>
        <v> </v>
      </c>
    </row>
    <row r="5915" spans="7:8">
      <c r="G5915" s="31" t="str">
        <f t="shared" si="46"/>
        <v> </v>
      </c>
      <c r="H5915" s="31" t="str">
        <f t="shared" si="47"/>
        <v> </v>
      </c>
    </row>
    <row r="5916" spans="7:8">
      <c r="G5916" s="31" t="str">
        <f t="shared" si="46"/>
        <v> </v>
      </c>
      <c r="H5916" s="31" t="str">
        <f t="shared" si="47"/>
        <v> </v>
      </c>
    </row>
    <row r="5917" spans="7:8">
      <c r="G5917" s="31" t="str">
        <f t="shared" si="46"/>
        <v> </v>
      </c>
      <c r="H5917" s="31" t="str">
        <f t="shared" si="47"/>
        <v> </v>
      </c>
    </row>
    <row r="5918" spans="7:8">
      <c r="G5918" s="31" t="str">
        <f t="shared" si="46"/>
        <v> </v>
      </c>
      <c r="H5918" s="31" t="str">
        <f t="shared" si="47"/>
        <v> </v>
      </c>
    </row>
    <row r="5919" spans="7:8">
      <c r="G5919" s="31" t="str">
        <f t="shared" si="46"/>
        <v> </v>
      </c>
      <c r="H5919" s="31" t="str">
        <f t="shared" si="47"/>
        <v> </v>
      </c>
    </row>
    <row r="5920" spans="7:8">
      <c r="G5920" s="31" t="str">
        <f t="shared" si="46"/>
        <v> </v>
      </c>
      <c r="H5920" s="31" t="str">
        <f t="shared" si="47"/>
        <v> </v>
      </c>
    </row>
    <row r="5921" spans="7:8">
      <c r="G5921" s="31" t="str">
        <f t="shared" si="46"/>
        <v> </v>
      </c>
      <c r="H5921" s="31" t="str">
        <f t="shared" si="47"/>
        <v> </v>
      </c>
    </row>
    <row r="5922" spans="7:8">
      <c r="G5922" s="31" t="str">
        <f t="shared" si="46"/>
        <v> </v>
      </c>
      <c r="H5922" s="31" t="str">
        <f t="shared" si="47"/>
        <v> </v>
      </c>
    </row>
    <row r="5923" spans="7:8">
      <c r="G5923" s="31" t="str">
        <f t="shared" si="46"/>
        <v> </v>
      </c>
      <c r="H5923" s="31" t="str">
        <f t="shared" si="47"/>
        <v> </v>
      </c>
    </row>
    <row r="5924" spans="7:8">
      <c r="G5924" s="31" t="str">
        <f t="shared" si="46"/>
        <v> </v>
      </c>
      <c r="H5924" s="31" t="str">
        <f t="shared" si="47"/>
        <v> </v>
      </c>
    </row>
    <row r="5925" spans="7:8">
      <c r="G5925" s="31" t="str">
        <f t="shared" si="46"/>
        <v> </v>
      </c>
      <c r="H5925" s="31" t="str">
        <f t="shared" si="47"/>
        <v> </v>
      </c>
    </row>
    <row r="5926" spans="7:8">
      <c r="G5926" s="31" t="str">
        <f t="shared" si="46"/>
        <v> </v>
      </c>
      <c r="H5926" s="31" t="str">
        <f t="shared" si="47"/>
        <v> </v>
      </c>
    </row>
    <row r="5927" spans="7:8">
      <c r="G5927" s="31" t="str">
        <f t="shared" si="46"/>
        <v> </v>
      </c>
      <c r="H5927" s="31" t="str">
        <f t="shared" si="47"/>
        <v> </v>
      </c>
    </row>
    <row r="5928" spans="7:8">
      <c r="G5928" s="31" t="str">
        <f t="shared" si="46"/>
        <v> </v>
      </c>
      <c r="H5928" s="31" t="str">
        <f t="shared" si="47"/>
        <v> </v>
      </c>
    </row>
    <row r="5929" spans="7:8">
      <c r="G5929" s="31" t="str">
        <f t="shared" si="46"/>
        <v> </v>
      </c>
      <c r="H5929" s="31" t="str">
        <f t="shared" si="47"/>
        <v> </v>
      </c>
    </row>
    <row r="5930" spans="7:8">
      <c r="G5930" s="31" t="str">
        <f t="shared" si="46"/>
        <v> </v>
      </c>
      <c r="H5930" s="31" t="str">
        <f t="shared" si="47"/>
        <v> </v>
      </c>
    </row>
    <row r="5931" spans="7:8">
      <c r="G5931" s="31" t="str">
        <f t="shared" si="46"/>
        <v> </v>
      </c>
      <c r="H5931" s="31" t="str">
        <f t="shared" si="47"/>
        <v> </v>
      </c>
    </row>
    <row r="5932" spans="7:8">
      <c r="G5932" s="31" t="str">
        <f t="shared" si="46"/>
        <v> </v>
      </c>
      <c r="H5932" s="31" t="str">
        <f t="shared" si="47"/>
        <v> </v>
      </c>
    </row>
    <row r="5933" spans="7:8">
      <c r="G5933" s="31" t="str">
        <f t="shared" si="46"/>
        <v> </v>
      </c>
      <c r="H5933" s="31" t="str">
        <f t="shared" si="47"/>
        <v> </v>
      </c>
    </row>
    <row r="5934" spans="7:8">
      <c r="G5934" s="31" t="str">
        <f t="shared" si="46"/>
        <v> </v>
      </c>
      <c r="H5934" s="31" t="str">
        <f t="shared" si="47"/>
        <v> </v>
      </c>
    </row>
    <row r="5935" spans="7:8">
      <c r="G5935" s="31" t="str">
        <f t="shared" si="46"/>
        <v> </v>
      </c>
      <c r="H5935" s="31" t="str">
        <f t="shared" si="47"/>
        <v> </v>
      </c>
    </row>
    <row r="5936" spans="7:8">
      <c r="G5936" s="31" t="str">
        <f t="shared" si="46"/>
        <v> </v>
      </c>
      <c r="H5936" s="31" t="str">
        <f t="shared" si="47"/>
        <v> </v>
      </c>
    </row>
    <row r="5937" spans="7:8">
      <c r="G5937" s="31" t="str">
        <f t="shared" si="46"/>
        <v> </v>
      </c>
      <c r="H5937" s="31" t="str">
        <f t="shared" si="47"/>
        <v> </v>
      </c>
    </row>
    <row r="5938" spans="7:8">
      <c r="G5938" s="31" t="str">
        <f t="shared" si="46"/>
        <v> </v>
      </c>
      <c r="H5938" s="31" t="str">
        <f t="shared" si="47"/>
        <v> </v>
      </c>
    </row>
    <row r="5939" spans="7:8">
      <c r="G5939" s="31" t="str">
        <f t="shared" si="46"/>
        <v> </v>
      </c>
      <c r="H5939" s="31" t="str">
        <f t="shared" si="47"/>
        <v> </v>
      </c>
    </row>
    <row r="5940" spans="7:8">
      <c r="G5940" s="31" t="str">
        <f t="shared" si="46"/>
        <v> </v>
      </c>
      <c r="H5940" s="31" t="str">
        <f t="shared" si="47"/>
        <v> </v>
      </c>
    </row>
    <row r="5941" spans="7:8">
      <c r="G5941" s="31" t="str">
        <f t="shared" si="46"/>
        <v> </v>
      </c>
      <c r="H5941" s="31" t="str">
        <f t="shared" si="47"/>
        <v> </v>
      </c>
    </row>
    <row r="5942" spans="7:8">
      <c r="G5942" s="31" t="str">
        <f t="shared" si="46"/>
        <v> </v>
      </c>
      <c r="H5942" s="31" t="str">
        <f t="shared" si="47"/>
        <v> </v>
      </c>
    </row>
    <row r="5943" spans="7:8">
      <c r="G5943" s="31" t="str">
        <f t="shared" si="46"/>
        <v> </v>
      </c>
      <c r="H5943" s="31" t="str">
        <f t="shared" si="47"/>
        <v> </v>
      </c>
    </row>
    <row r="5944" spans="7:8">
      <c r="G5944" s="31" t="str">
        <f t="shared" si="46"/>
        <v> </v>
      </c>
      <c r="H5944" s="31" t="str">
        <f t="shared" si="47"/>
        <v> </v>
      </c>
    </row>
    <row r="5945" spans="7:8">
      <c r="G5945" s="31" t="str">
        <f t="shared" si="46"/>
        <v> </v>
      </c>
      <c r="H5945" s="31" t="str">
        <f t="shared" si="47"/>
        <v> </v>
      </c>
    </row>
    <row r="5946" spans="7:8">
      <c r="G5946" s="31" t="str">
        <f t="shared" si="46"/>
        <v> </v>
      </c>
      <c r="H5946" s="31" t="str">
        <f t="shared" si="47"/>
        <v> </v>
      </c>
    </row>
    <row r="5947" spans="7:8">
      <c r="G5947" s="31" t="str">
        <f t="shared" si="46"/>
        <v> </v>
      </c>
      <c r="H5947" s="31" t="str">
        <f t="shared" si="47"/>
        <v> </v>
      </c>
    </row>
    <row r="5948" spans="7:8">
      <c r="G5948" s="31" t="str">
        <f t="shared" si="46"/>
        <v> </v>
      </c>
      <c r="H5948" s="31" t="str">
        <f t="shared" si="47"/>
        <v> </v>
      </c>
    </row>
    <row r="5949" spans="7:8">
      <c r="G5949" s="31" t="str">
        <f t="shared" si="46"/>
        <v> </v>
      </c>
      <c r="H5949" s="31" t="str">
        <f t="shared" si="47"/>
        <v> </v>
      </c>
    </row>
    <row r="5950" spans="7:8">
      <c r="G5950" s="31" t="str">
        <f t="shared" si="46"/>
        <v> </v>
      </c>
      <c r="H5950" s="31" t="str">
        <f t="shared" si="47"/>
        <v> </v>
      </c>
    </row>
    <row r="5951" spans="7:8">
      <c r="G5951" s="31" t="str">
        <f t="shared" si="46"/>
        <v> </v>
      </c>
      <c r="H5951" s="31" t="str">
        <f t="shared" si="47"/>
        <v> </v>
      </c>
    </row>
    <row r="5952" spans="7:8">
      <c r="G5952" s="31" t="str">
        <f t="shared" si="46"/>
        <v> </v>
      </c>
      <c r="H5952" s="31" t="str">
        <f t="shared" si="47"/>
        <v> </v>
      </c>
    </row>
    <row r="5953" spans="7:8">
      <c r="G5953" s="31" t="str">
        <f t="shared" si="46"/>
        <v> </v>
      </c>
      <c r="H5953" s="31" t="str">
        <f t="shared" si="47"/>
        <v> </v>
      </c>
    </row>
    <row r="5954" spans="7:8">
      <c r="G5954" s="31" t="str">
        <f t="shared" si="46"/>
        <v> </v>
      </c>
      <c r="H5954" s="31" t="str">
        <f t="shared" si="47"/>
        <v> </v>
      </c>
    </row>
    <row r="5955" spans="7:8">
      <c r="G5955" s="31" t="str">
        <f t="shared" si="46"/>
        <v> </v>
      </c>
      <c r="H5955" s="31" t="str">
        <f t="shared" si="47"/>
        <v> </v>
      </c>
    </row>
    <row r="5956" spans="7:8">
      <c r="G5956" s="31" t="str">
        <f t="shared" si="46"/>
        <v> </v>
      </c>
      <c r="H5956" s="31" t="str">
        <f t="shared" si="47"/>
        <v> </v>
      </c>
    </row>
    <row r="5957" spans="7:8">
      <c r="G5957" s="31" t="str">
        <f t="shared" si="46"/>
        <v> </v>
      </c>
      <c r="H5957" s="31" t="str">
        <f t="shared" si="47"/>
        <v> </v>
      </c>
    </row>
    <row r="5958" spans="7:8">
      <c r="G5958" s="31" t="str">
        <f t="shared" si="46"/>
        <v> </v>
      </c>
      <c r="H5958" s="31" t="str">
        <f t="shared" si="47"/>
        <v> </v>
      </c>
    </row>
    <row r="5959" spans="7:8">
      <c r="G5959" s="31" t="str">
        <f t="shared" si="46"/>
        <v> </v>
      </c>
      <c r="H5959" s="31" t="str">
        <f t="shared" si="47"/>
        <v> </v>
      </c>
    </row>
    <row r="5960" spans="7:8">
      <c r="G5960" s="31" t="str">
        <f t="shared" si="46"/>
        <v> </v>
      </c>
      <c r="H5960" s="31" t="str">
        <f t="shared" si="47"/>
        <v> </v>
      </c>
    </row>
    <row r="5961" spans="7:8">
      <c r="G5961" s="31" t="str">
        <f t="shared" si="46"/>
        <v> </v>
      </c>
      <c r="H5961" s="31" t="str">
        <f t="shared" si="47"/>
        <v> </v>
      </c>
    </row>
    <row r="5962" spans="7:8">
      <c r="G5962" s="31" t="str">
        <f t="shared" si="46"/>
        <v> </v>
      </c>
      <c r="H5962" s="31" t="str">
        <f t="shared" si="47"/>
        <v> </v>
      </c>
    </row>
    <row r="5963" spans="7:8">
      <c r="G5963" s="31" t="str">
        <f t="shared" si="46"/>
        <v> </v>
      </c>
      <c r="H5963" s="31" t="str">
        <f t="shared" si="47"/>
        <v> </v>
      </c>
    </row>
    <row r="5964" spans="7:8">
      <c r="G5964" s="31" t="str">
        <f t="shared" si="46"/>
        <v> </v>
      </c>
      <c r="H5964" s="31" t="str">
        <f t="shared" si="47"/>
        <v> </v>
      </c>
    </row>
    <row r="5965" spans="7:8">
      <c r="G5965" s="31" t="str">
        <f t="shared" si="46"/>
        <v> </v>
      </c>
      <c r="H5965" s="31" t="str">
        <f t="shared" si="47"/>
        <v> </v>
      </c>
    </row>
    <row r="5966" spans="7:8">
      <c r="G5966" s="31" t="str">
        <f t="shared" si="46"/>
        <v> </v>
      </c>
      <c r="H5966" s="31" t="str">
        <f t="shared" si="47"/>
        <v> </v>
      </c>
    </row>
    <row r="5967" spans="7:8">
      <c r="G5967" s="31" t="str">
        <f t="shared" si="46"/>
        <v> </v>
      </c>
      <c r="H5967" s="31" t="str">
        <f t="shared" si="47"/>
        <v> </v>
      </c>
    </row>
    <row r="5968" spans="7:8">
      <c r="G5968" s="31" t="str">
        <f t="shared" si="46"/>
        <v> </v>
      </c>
      <c r="H5968" s="31" t="str">
        <f t="shared" si="47"/>
        <v> </v>
      </c>
    </row>
    <row r="5969" spans="7:8">
      <c r="G5969" s="31" t="str">
        <f t="shared" si="46"/>
        <v> </v>
      </c>
      <c r="H5969" s="31" t="str">
        <f t="shared" si="47"/>
        <v> </v>
      </c>
    </row>
    <row r="5970" spans="7:8">
      <c r="G5970" s="31" t="str">
        <f t="shared" si="46"/>
        <v> </v>
      </c>
      <c r="H5970" s="31" t="str">
        <f t="shared" si="47"/>
        <v> </v>
      </c>
    </row>
    <row r="5971" spans="7:8">
      <c r="G5971" s="31" t="str">
        <f t="shared" si="46"/>
        <v> </v>
      </c>
      <c r="H5971" s="31" t="str">
        <f t="shared" si="47"/>
        <v> </v>
      </c>
    </row>
    <row r="5972" spans="7:8">
      <c r="G5972" s="31" t="str">
        <f t="shared" si="46"/>
        <v> </v>
      </c>
      <c r="H5972" s="31" t="str">
        <f t="shared" si="47"/>
        <v> </v>
      </c>
    </row>
    <row r="5973" spans="7:8">
      <c r="G5973" s="31" t="str">
        <f t="shared" si="46"/>
        <v> </v>
      </c>
      <c r="H5973" s="31" t="str">
        <f t="shared" si="47"/>
        <v> </v>
      </c>
    </row>
    <row r="5974" spans="7:8">
      <c r="G5974" s="31" t="str">
        <f t="shared" si="46"/>
        <v> </v>
      </c>
      <c r="H5974" s="31" t="str">
        <f t="shared" si="47"/>
        <v> </v>
      </c>
    </row>
    <row r="5975" spans="7:8">
      <c r="G5975" s="31" t="str">
        <f t="shared" si="46"/>
        <v> </v>
      </c>
      <c r="H5975" s="31" t="str">
        <f t="shared" si="47"/>
        <v> </v>
      </c>
    </row>
    <row r="5976" spans="7:8">
      <c r="G5976" s="31" t="str">
        <f t="shared" si="46"/>
        <v> </v>
      </c>
      <c r="H5976" s="31" t="str">
        <f t="shared" si="47"/>
        <v> </v>
      </c>
    </row>
    <row r="5977" spans="7:8">
      <c r="G5977" s="31" t="str">
        <f t="shared" si="46"/>
        <v> </v>
      </c>
      <c r="H5977" s="31" t="str">
        <f t="shared" si="47"/>
        <v> </v>
      </c>
    </row>
    <row r="5978" spans="7:8">
      <c r="G5978" s="31" t="str">
        <f t="shared" si="46"/>
        <v> </v>
      </c>
      <c r="H5978" s="31" t="str">
        <f t="shared" si="47"/>
        <v> </v>
      </c>
    </row>
    <row r="5979" spans="7:8">
      <c r="G5979" s="31" t="str">
        <f t="shared" si="46"/>
        <v> </v>
      </c>
      <c r="H5979" s="31" t="str">
        <f t="shared" si="47"/>
        <v> </v>
      </c>
    </row>
    <row r="5980" spans="7:8">
      <c r="G5980" s="31" t="str">
        <f t="shared" si="46"/>
        <v> </v>
      </c>
      <c r="H5980" s="31" t="str">
        <f t="shared" si="47"/>
        <v> </v>
      </c>
    </row>
    <row r="5981" spans="7:8">
      <c r="G5981" s="31" t="str">
        <f t="shared" si="46"/>
        <v> </v>
      </c>
      <c r="H5981" s="31" t="str">
        <f t="shared" si="47"/>
        <v> </v>
      </c>
    </row>
    <row r="5982" spans="7:8">
      <c r="G5982" s="31" t="str">
        <f t="shared" si="46"/>
        <v> </v>
      </c>
      <c r="H5982" s="31" t="str">
        <f t="shared" si="47"/>
        <v> </v>
      </c>
    </row>
    <row r="5983" spans="7:8">
      <c r="G5983" s="31" t="str">
        <f t="shared" si="46"/>
        <v> </v>
      </c>
      <c r="H5983" s="31" t="str">
        <f t="shared" si="47"/>
        <v> </v>
      </c>
    </row>
    <row r="5984" spans="7:8">
      <c r="G5984" s="31" t="str">
        <f t="shared" si="46"/>
        <v> </v>
      </c>
      <c r="H5984" s="31" t="str">
        <f t="shared" si="47"/>
        <v> </v>
      </c>
    </row>
    <row r="5985" spans="7:8">
      <c r="G5985" s="31" t="str">
        <f t="shared" si="46"/>
        <v> </v>
      </c>
      <c r="H5985" s="31" t="str">
        <f t="shared" si="47"/>
        <v> </v>
      </c>
    </row>
    <row r="5986" spans="7:8">
      <c r="G5986" s="31" t="str">
        <f t="shared" si="46"/>
        <v> </v>
      </c>
      <c r="H5986" s="31" t="str">
        <f t="shared" si="47"/>
        <v> </v>
      </c>
    </row>
    <row r="5987" spans="7:8">
      <c r="G5987" s="31" t="str">
        <f t="shared" si="46"/>
        <v> </v>
      </c>
      <c r="H5987" s="31" t="str">
        <f t="shared" si="47"/>
        <v> </v>
      </c>
    </row>
    <row r="5988" spans="7:8">
      <c r="G5988" s="31" t="str">
        <f t="shared" si="46"/>
        <v> </v>
      </c>
      <c r="H5988" s="31" t="str">
        <f t="shared" si="47"/>
        <v> </v>
      </c>
    </row>
    <row r="5989" spans="7:8">
      <c r="G5989" s="31" t="str">
        <f t="shared" si="46"/>
        <v> </v>
      </c>
      <c r="H5989" s="31" t="str">
        <f t="shared" si="47"/>
        <v> </v>
      </c>
    </row>
    <row r="5990" spans="7:8">
      <c r="G5990" s="31" t="str">
        <f t="shared" si="46"/>
        <v> </v>
      </c>
      <c r="H5990" s="31" t="str">
        <f t="shared" si="47"/>
        <v> </v>
      </c>
    </row>
    <row r="5991" spans="7:8">
      <c r="G5991" s="31" t="str">
        <f t="shared" si="46"/>
        <v> </v>
      </c>
      <c r="H5991" s="31" t="str">
        <f t="shared" si="47"/>
        <v> </v>
      </c>
    </row>
    <row r="5992" spans="7:8">
      <c r="G5992" s="31" t="str">
        <f t="shared" si="46"/>
        <v> </v>
      </c>
      <c r="H5992" s="31" t="str">
        <f t="shared" si="47"/>
        <v> </v>
      </c>
    </row>
    <row r="5993" spans="7:8">
      <c r="G5993" s="31" t="str">
        <f t="shared" si="46"/>
        <v> </v>
      </c>
      <c r="H5993" s="31" t="str">
        <f t="shared" si="47"/>
        <v> </v>
      </c>
    </row>
    <row r="5994" spans="7:8">
      <c r="G5994" s="31" t="str">
        <f t="shared" si="46"/>
        <v> </v>
      </c>
      <c r="H5994" s="31" t="str">
        <f t="shared" si="47"/>
        <v> </v>
      </c>
    </row>
    <row r="5995" spans="7:8">
      <c r="G5995" s="31" t="str">
        <f t="shared" si="46"/>
        <v> </v>
      </c>
      <c r="H5995" s="31" t="str">
        <f t="shared" si="47"/>
        <v> </v>
      </c>
    </row>
    <row r="5996" spans="7:8">
      <c r="G5996" s="31" t="str">
        <f t="shared" si="46"/>
        <v> </v>
      </c>
      <c r="H5996" s="31" t="str">
        <f t="shared" si="47"/>
        <v> </v>
      </c>
    </row>
    <row r="5997" spans="7:8">
      <c r="G5997" s="31" t="str">
        <f t="shared" si="46"/>
        <v> </v>
      </c>
      <c r="H5997" s="31" t="str">
        <f t="shared" si="47"/>
        <v> </v>
      </c>
    </row>
    <row r="5998" spans="7:8">
      <c r="G5998" s="31" t="str">
        <f t="shared" si="46"/>
        <v> </v>
      </c>
      <c r="H5998" s="31" t="str">
        <f t="shared" si="47"/>
        <v> </v>
      </c>
    </row>
    <row r="5999" spans="7:8">
      <c r="G5999" s="31" t="str">
        <f t="shared" si="46"/>
        <v> </v>
      </c>
      <c r="H5999" s="31" t="str">
        <f t="shared" si="47"/>
        <v> </v>
      </c>
    </row>
    <row r="6000" spans="7:8">
      <c r="G6000" s="31" t="str">
        <f t="shared" si="46"/>
        <v> </v>
      </c>
      <c r="H6000" s="31" t="str">
        <f t="shared" si="47"/>
        <v> </v>
      </c>
    </row>
    <row r="6001" spans="7:8">
      <c r="G6001" s="31" t="str">
        <f t="shared" si="46"/>
        <v> </v>
      </c>
      <c r="H6001" s="31" t="str">
        <f t="shared" si="47"/>
        <v> </v>
      </c>
    </row>
    <row r="6002" spans="7:8">
      <c r="G6002" s="31" t="str">
        <f t="shared" si="46"/>
        <v> </v>
      </c>
      <c r="H6002" s="31" t="str">
        <f t="shared" si="47"/>
        <v> </v>
      </c>
    </row>
    <row r="6003" spans="7:8">
      <c r="G6003" s="31" t="str">
        <f t="shared" si="46"/>
        <v> </v>
      </c>
      <c r="H6003" s="31" t="str">
        <f t="shared" si="47"/>
        <v> </v>
      </c>
    </row>
    <row r="6004" spans="7:8">
      <c r="G6004" s="31" t="str">
        <f t="shared" si="46"/>
        <v> </v>
      </c>
      <c r="H6004" s="31" t="str">
        <f t="shared" si="47"/>
        <v> </v>
      </c>
    </row>
    <row r="6005" spans="7:8">
      <c r="G6005" s="31" t="str">
        <f t="shared" si="46"/>
        <v> </v>
      </c>
      <c r="H6005" s="31" t="str">
        <f t="shared" si="47"/>
        <v> </v>
      </c>
    </row>
    <row r="6006" spans="7:8">
      <c r="G6006" s="31" t="str">
        <f t="shared" si="46"/>
        <v> </v>
      </c>
      <c r="H6006" s="31" t="str">
        <f t="shared" si="47"/>
        <v> </v>
      </c>
    </row>
    <row r="6007" spans="7:8">
      <c r="G6007" s="31" t="str">
        <f t="shared" si="46"/>
        <v> </v>
      </c>
      <c r="H6007" s="31" t="str">
        <f t="shared" si="47"/>
        <v> </v>
      </c>
    </row>
    <row r="6008" spans="7:8">
      <c r="G6008" s="31" t="str">
        <f t="shared" si="46"/>
        <v> </v>
      </c>
      <c r="H6008" s="31" t="str">
        <f t="shared" si="47"/>
        <v> </v>
      </c>
    </row>
    <row r="6009" spans="7:8">
      <c r="G6009" s="31" t="str">
        <f t="shared" si="46"/>
        <v> </v>
      </c>
      <c r="H6009" s="31" t="str">
        <f t="shared" si="47"/>
        <v> </v>
      </c>
    </row>
    <row r="6010" spans="7:8">
      <c r="G6010" s="31" t="str">
        <f t="shared" si="46"/>
        <v> </v>
      </c>
      <c r="H6010" s="31" t="str">
        <f t="shared" si="47"/>
        <v> </v>
      </c>
    </row>
    <row r="6011" spans="7:8">
      <c r="G6011" s="31" t="str">
        <f t="shared" si="46"/>
        <v> </v>
      </c>
      <c r="H6011" s="31" t="str">
        <f t="shared" si="47"/>
        <v> </v>
      </c>
    </row>
    <row r="6012" spans="7:8">
      <c r="G6012" s="31" t="str">
        <f t="shared" si="46"/>
        <v> </v>
      </c>
      <c r="H6012" s="31" t="str">
        <f t="shared" si="47"/>
        <v> </v>
      </c>
    </row>
    <row r="6013" spans="7:8">
      <c r="G6013" s="31" t="str">
        <f t="shared" si="46"/>
        <v> </v>
      </c>
      <c r="H6013" s="31" t="str">
        <f t="shared" si="47"/>
        <v> </v>
      </c>
    </row>
    <row r="6014" spans="7:8">
      <c r="G6014" s="31" t="str">
        <f t="shared" si="46"/>
        <v> </v>
      </c>
      <c r="H6014" s="31" t="str">
        <f t="shared" si="47"/>
        <v> </v>
      </c>
    </row>
    <row r="6015" spans="7:8">
      <c r="G6015" s="31" t="str">
        <f t="shared" si="46"/>
        <v> </v>
      </c>
      <c r="H6015" s="31" t="str">
        <f t="shared" si="47"/>
        <v> </v>
      </c>
    </row>
    <row r="6016" spans="7:8">
      <c r="G6016" s="31" t="str">
        <f t="shared" si="46"/>
        <v> </v>
      </c>
      <c r="H6016" s="31" t="str">
        <f t="shared" si="47"/>
        <v> </v>
      </c>
    </row>
    <row r="6017" spans="7:8">
      <c r="G6017" s="31" t="str">
        <f t="shared" si="46"/>
        <v> </v>
      </c>
      <c r="H6017" s="31" t="str">
        <f t="shared" si="47"/>
        <v> </v>
      </c>
    </row>
    <row r="6018" spans="7:8">
      <c r="G6018" s="31" t="str">
        <f t="shared" si="46"/>
        <v> </v>
      </c>
      <c r="H6018" s="31" t="str">
        <f t="shared" si="47"/>
        <v> </v>
      </c>
    </row>
    <row r="6019" spans="7:8">
      <c r="G6019" s="31" t="str">
        <f t="shared" si="46"/>
        <v> </v>
      </c>
      <c r="H6019" s="31" t="str">
        <f t="shared" si="47"/>
        <v> </v>
      </c>
    </row>
    <row r="6020" spans="7:8">
      <c r="G6020" s="31" t="str">
        <f t="shared" si="46"/>
        <v> </v>
      </c>
      <c r="H6020" s="31" t="str">
        <f t="shared" si="47"/>
        <v> </v>
      </c>
    </row>
    <row r="6021" spans="7:8">
      <c r="G6021" s="31" t="str">
        <f t="shared" si="46"/>
        <v> </v>
      </c>
      <c r="H6021" s="31" t="str">
        <f t="shared" si="47"/>
        <v> </v>
      </c>
    </row>
    <row r="6022" spans="7:8">
      <c r="G6022" s="31" t="str">
        <f t="shared" si="46"/>
        <v> </v>
      </c>
      <c r="H6022" s="31" t="str">
        <f t="shared" si="47"/>
        <v> </v>
      </c>
    </row>
    <row r="6023" spans="7:8">
      <c r="G6023" s="31" t="str">
        <f t="shared" si="46"/>
        <v> </v>
      </c>
      <c r="H6023" s="31" t="str">
        <f t="shared" si="47"/>
        <v> </v>
      </c>
    </row>
    <row r="6024" spans="7:8">
      <c r="G6024" s="31" t="str">
        <f t="shared" si="46"/>
        <v> </v>
      </c>
      <c r="H6024" s="31" t="str">
        <f t="shared" si="47"/>
        <v> </v>
      </c>
    </row>
    <row r="6025" spans="7:8">
      <c r="G6025" s="31" t="str">
        <f t="shared" si="46"/>
        <v> </v>
      </c>
      <c r="H6025" s="31" t="str">
        <f t="shared" si="47"/>
        <v> </v>
      </c>
    </row>
    <row r="6026" spans="7:8">
      <c r="G6026" s="31" t="str">
        <f t="shared" si="46"/>
        <v> </v>
      </c>
      <c r="H6026" s="31" t="str">
        <f t="shared" si="47"/>
        <v> </v>
      </c>
    </row>
    <row r="6027" spans="7:8">
      <c r="G6027" s="31" t="str">
        <f t="shared" si="46"/>
        <v> </v>
      </c>
      <c r="H6027" s="31" t="str">
        <f t="shared" si="47"/>
        <v> </v>
      </c>
    </row>
    <row r="6028" spans="7:8">
      <c r="G6028" s="31" t="str">
        <f t="shared" si="46"/>
        <v> </v>
      </c>
      <c r="H6028" s="31" t="str">
        <f t="shared" si="47"/>
        <v> </v>
      </c>
    </row>
    <row r="6029" spans="7:8">
      <c r="G6029" s="31" t="str">
        <f t="shared" si="46"/>
        <v> </v>
      </c>
      <c r="H6029" s="31" t="str">
        <f t="shared" si="47"/>
        <v> </v>
      </c>
    </row>
    <row r="6030" spans="7:8">
      <c r="G6030" s="31" t="str">
        <f t="shared" si="46"/>
        <v> </v>
      </c>
      <c r="H6030" s="31" t="str">
        <f t="shared" si="47"/>
        <v> </v>
      </c>
    </row>
    <row r="6031" spans="7:8">
      <c r="G6031" s="31" t="str">
        <f t="shared" si="46"/>
        <v> </v>
      </c>
      <c r="H6031" s="31" t="str">
        <f t="shared" si="47"/>
        <v> </v>
      </c>
    </row>
    <row r="6032" spans="7:8">
      <c r="G6032" s="31" t="str">
        <f t="shared" si="46"/>
        <v> </v>
      </c>
      <c r="H6032" s="31" t="str">
        <f t="shared" si="47"/>
        <v> </v>
      </c>
    </row>
    <row r="6033" spans="7:8">
      <c r="G6033" s="31" t="str">
        <f t="shared" si="46"/>
        <v> </v>
      </c>
      <c r="H6033" s="31" t="str">
        <f t="shared" si="47"/>
        <v> </v>
      </c>
    </row>
    <row r="6034" spans="7:8">
      <c r="G6034" s="31" t="str">
        <f t="shared" si="46"/>
        <v> </v>
      </c>
      <c r="H6034" s="31" t="str">
        <f t="shared" si="47"/>
        <v> </v>
      </c>
    </row>
    <row r="6035" spans="7:8">
      <c r="G6035" s="31" t="str">
        <f t="shared" si="46"/>
        <v> </v>
      </c>
      <c r="H6035" s="31" t="str">
        <f t="shared" si="47"/>
        <v> </v>
      </c>
    </row>
    <row r="6036" spans="7:8">
      <c r="G6036" s="31" t="str">
        <f t="shared" si="46"/>
        <v> </v>
      </c>
      <c r="H6036" s="31" t="str">
        <f t="shared" si="47"/>
        <v> </v>
      </c>
    </row>
    <row r="6037" spans="7:8">
      <c r="G6037" s="31" t="str">
        <f t="shared" si="46"/>
        <v> </v>
      </c>
      <c r="H6037" s="31" t="str">
        <f t="shared" si="47"/>
        <v> </v>
      </c>
    </row>
    <row r="6038" spans="7:8">
      <c r="G6038" s="31" t="str">
        <f t="shared" si="46"/>
        <v> </v>
      </c>
      <c r="H6038" s="31" t="str">
        <f t="shared" si="47"/>
        <v> </v>
      </c>
    </row>
    <row r="6039" spans="7:8">
      <c r="G6039" s="31" t="str">
        <f t="shared" si="46"/>
        <v> </v>
      </c>
      <c r="H6039" s="31" t="str">
        <f t="shared" si="47"/>
        <v> </v>
      </c>
    </row>
    <row r="6040" spans="7:8">
      <c r="G6040" s="31" t="str">
        <f t="shared" si="46"/>
        <v> </v>
      </c>
      <c r="H6040" s="31" t="str">
        <f t="shared" si="47"/>
        <v> </v>
      </c>
    </row>
    <row r="6041" spans="7:8">
      <c r="G6041" s="31" t="str">
        <f t="shared" si="46"/>
        <v> </v>
      </c>
      <c r="H6041" s="31" t="str">
        <f t="shared" si="47"/>
        <v> </v>
      </c>
    </row>
    <row r="6042" spans="7:8">
      <c r="G6042" s="31" t="str">
        <f t="shared" si="46"/>
        <v> </v>
      </c>
      <c r="H6042" s="31" t="str">
        <f t="shared" si="47"/>
        <v> </v>
      </c>
    </row>
    <row r="6043" spans="7:8">
      <c r="G6043" s="31" t="str">
        <f t="shared" si="46"/>
        <v> </v>
      </c>
      <c r="H6043" s="31" t="str">
        <f t="shared" si="47"/>
        <v> </v>
      </c>
    </row>
    <row r="6044" spans="7:8">
      <c r="G6044" s="31" t="str">
        <f t="shared" si="46"/>
        <v> </v>
      </c>
      <c r="H6044" s="31" t="str">
        <f t="shared" si="47"/>
        <v> </v>
      </c>
    </row>
    <row r="6045" spans="7:8">
      <c r="G6045" s="31" t="str">
        <f t="shared" si="46"/>
        <v> </v>
      </c>
      <c r="H6045" s="31" t="str">
        <f t="shared" si="47"/>
        <v> </v>
      </c>
    </row>
    <row r="6046" spans="7:8">
      <c r="G6046" s="31" t="str">
        <f t="shared" si="46"/>
        <v> </v>
      </c>
      <c r="H6046" s="31" t="str">
        <f t="shared" si="47"/>
        <v> </v>
      </c>
    </row>
    <row r="6047" spans="7:8">
      <c r="G6047" s="31" t="str">
        <f t="shared" si="46"/>
        <v> </v>
      </c>
      <c r="H6047" s="31" t="str">
        <f t="shared" si="47"/>
        <v> </v>
      </c>
    </row>
    <row r="6048" spans="7:8">
      <c r="G6048" s="31" t="str">
        <f t="shared" si="46"/>
        <v> </v>
      </c>
      <c r="H6048" s="31" t="str">
        <f t="shared" si="47"/>
        <v> </v>
      </c>
    </row>
    <row r="6049" spans="7:8">
      <c r="G6049" s="31" t="str">
        <f t="shared" si="46"/>
        <v> </v>
      </c>
      <c r="H6049" s="31" t="str">
        <f t="shared" si="47"/>
        <v> </v>
      </c>
    </row>
    <row r="6050" spans="7:8">
      <c r="G6050" s="31" t="str">
        <f t="shared" si="46"/>
        <v> </v>
      </c>
      <c r="H6050" s="31" t="str">
        <f t="shared" si="47"/>
        <v> </v>
      </c>
    </row>
    <row r="6051" spans="7:8">
      <c r="G6051" s="31" t="str">
        <f t="shared" si="46"/>
        <v> </v>
      </c>
      <c r="H6051" s="31" t="str">
        <f t="shared" si="47"/>
        <v> </v>
      </c>
    </row>
    <row r="6052" spans="7:8">
      <c r="G6052" s="31" t="str">
        <f t="shared" si="46"/>
        <v> </v>
      </c>
      <c r="H6052" s="31" t="str">
        <f t="shared" si="47"/>
        <v> </v>
      </c>
    </row>
    <row r="6053" spans="7:8">
      <c r="G6053" s="31" t="str">
        <f t="shared" si="46"/>
        <v> </v>
      </c>
      <c r="H6053" s="31" t="str">
        <f t="shared" si="47"/>
        <v> </v>
      </c>
    </row>
    <row r="6054" spans="7:8">
      <c r="G6054" s="31" t="str">
        <f t="shared" si="46"/>
        <v> </v>
      </c>
      <c r="H6054" s="31" t="str">
        <f t="shared" si="47"/>
        <v> </v>
      </c>
    </row>
    <row r="6055" spans="7:8">
      <c r="G6055" s="31" t="str">
        <f t="shared" si="46"/>
        <v> </v>
      </c>
      <c r="H6055" s="31" t="str">
        <f t="shared" si="47"/>
        <v> </v>
      </c>
    </row>
    <row r="6056" spans="7:8">
      <c r="G6056" s="31" t="str">
        <f t="shared" si="46"/>
        <v> </v>
      </c>
      <c r="H6056" s="31" t="str">
        <f t="shared" si="47"/>
        <v> </v>
      </c>
    </row>
    <row r="6057" spans="7:8">
      <c r="G6057" s="31" t="str">
        <f t="shared" si="46"/>
        <v> </v>
      </c>
      <c r="H6057" s="31" t="str">
        <f t="shared" si="47"/>
        <v> </v>
      </c>
    </row>
    <row r="6058" spans="7:8">
      <c r="G6058" s="31" t="str">
        <f t="shared" si="46"/>
        <v> </v>
      </c>
      <c r="H6058" s="31" t="str">
        <f t="shared" si="47"/>
        <v> </v>
      </c>
    </row>
    <row r="6059" spans="7:8">
      <c r="G6059" s="31" t="str">
        <f t="shared" si="46"/>
        <v> </v>
      </c>
      <c r="H6059" s="31" t="str">
        <f t="shared" si="47"/>
        <v> </v>
      </c>
    </row>
    <row r="6060" spans="7:8">
      <c r="G6060" s="31" t="str">
        <f t="shared" si="46"/>
        <v> </v>
      </c>
      <c r="H6060" s="31" t="str">
        <f t="shared" si="47"/>
        <v> </v>
      </c>
    </row>
    <row r="6061" spans="7:8">
      <c r="G6061" s="31" t="str">
        <f t="shared" si="46"/>
        <v> </v>
      </c>
      <c r="H6061" s="31" t="str">
        <f t="shared" si="47"/>
        <v> </v>
      </c>
    </row>
    <row r="6062" spans="7:8">
      <c r="G6062" s="31" t="str">
        <f t="shared" si="46"/>
        <v> </v>
      </c>
      <c r="H6062" s="31" t="str">
        <f t="shared" si="47"/>
        <v> </v>
      </c>
    </row>
    <row r="6063" spans="7:8">
      <c r="G6063" s="31" t="str">
        <f t="shared" si="46"/>
        <v> </v>
      </c>
      <c r="H6063" s="31" t="str">
        <f t="shared" si="47"/>
        <v> </v>
      </c>
    </row>
    <row r="6064" spans="7:8">
      <c r="G6064" s="31" t="str">
        <f t="shared" si="46"/>
        <v> </v>
      </c>
      <c r="H6064" s="31" t="str">
        <f t="shared" si="47"/>
        <v> </v>
      </c>
    </row>
    <row r="6065" spans="7:8">
      <c r="G6065" s="31" t="str">
        <f t="shared" si="46"/>
        <v> </v>
      </c>
      <c r="H6065" s="31" t="str">
        <f t="shared" si="47"/>
        <v> </v>
      </c>
    </row>
    <row r="6066" spans="7:8">
      <c r="G6066" s="31" t="str">
        <f t="shared" si="46"/>
        <v> </v>
      </c>
      <c r="H6066" s="31" t="str">
        <f t="shared" si="47"/>
        <v> </v>
      </c>
    </row>
    <row r="6067" spans="7:8">
      <c r="G6067" s="31" t="str">
        <f t="shared" si="46"/>
        <v> </v>
      </c>
      <c r="H6067" s="31" t="str">
        <f t="shared" si="47"/>
        <v> </v>
      </c>
    </row>
    <row r="6068" spans="7:8">
      <c r="G6068" s="31" t="str">
        <f t="shared" si="46"/>
        <v> </v>
      </c>
      <c r="H6068" s="31" t="str">
        <f t="shared" si="47"/>
        <v> </v>
      </c>
    </row>
    <row r="6069" spans="7:8">
      <c r="G6069" s="31" t="str">
        <f t="shared" si="46"/>
        <v> </v>
      </c>
      <c r="H6069" s="31" t="str">
        <f t="shared" si="47"/>
        <v> </v>
      </c>
    </row>
    <row r="6070" spans="7:8">
      <c r="G6070" s="31" t="str">
        <f t="shared" si="46"/>
        <v> </v>
      </c>
      <c r="H6070" s="31" t="str">
        <f t="shared" si="47"/>
        <v> </v>
      </c>
    </row>
    <row r="6071" spans="7:8">
      <c r="G6071" s="31" t="str">
        <f t="shared" si="46"/>
        <v> </v>
      </c>
      <c r="H6071" s="31" t="str">
        <f t="shared" si="47"/>
        <v> </v>
      </c>
    </row>
    <row r="6072" spans="7:8">
      <c r="G6072" s="31" t="str">
        <f t="shared" si="46"/>
        <v> </v>
      </c>
      <c r="H6072" s="31" t="str">
        <f t="shared" si="47"/>
        <v> </v>
      </c>
    </row>
    <row r="6073" spans="7:8">
      <c r="G6073" s="31" t="str">
        <f t="shared" si="46"/>
        <v> </v>
      </c>
      <c r="H6073" s="31" t="str">
        <f t="shared" si="47"/>
        <v> </v>
      </c>
    </row>
    <row r="6074" spans="7:8">
      <c r="G6074" s="31" t="str">
        <f t="shared" si="46"/>
        <v> </v>
      </c>
      <c r="H6074" s="31" t="str">
        <f t="shared" si="47"/>
        <v> </v>
      </c>
    </row>
    <row r="6075" spans="7:8">
      <c r="G6075" s="31" t="str">
        <f t="shared" si="46"/>
        <v> </v>
      </c>
      <c r="H6075" s="31" t="str">
        <f t="shared" si="47"/>
        <v> </v>
      </c>
    </row>
    <row r="6076" spans="7:8">
      <c r="G6076" s="31" t="str">
        <f t="shared" si="46"/>
        <v> </v>
      </c>
      <c r="H6076" s="31" t="str">
        <f t="shared" si="47"/>
        <v> </v>
      </c>
    </row>
    <row r="6077" spans="7:8">
      <c r="G6077" s="31" t="str">
        <f t="shared" si="46"/>
        <v> </v>
      </c>
      <c r="H6077" s="31" t="str">
        <f t="shared" si="47"/>
        <v> </v>
      </c>
    </row>
    <row r="6078" spans="7:8">
      <c r="G6078" s="31" t="str">
        <f t="shared" si="46"/>
        <v> </v>
      </c>
      <c r="H6078" s="31" t="str">
        <f t="shared" si="47"/>
        <v> </v>
      </c>
    </row>
    <row r="6079" spans="7:8">
      <c r="G6079" s="31" t="str">
        <f t="shared" si="46"/>
        <v> </v>
      </c>
      <c r="H6079" s="31" t="str">
        <f t="shared" si="47"/>
        <v> </v>
      </c>
    </row>
    <row r="6080" spans="7:8">
      <c r="G6080" s="31" t="str">
        <f t="shared" si="46"/>
        <v> </v>
      </c>
      <c r="H6080" s="31" t="str">
        <f t="shared" si="47"/>
        <v> </v>
      </c>
    </row>
    <row r="6081" spans="7:8">
      <c r="G6081" s="31" t="str">
        <f t="shared" si="46"/>
        <v> </v>
      </c>
      <c r="H6081" s="31" t="str">
        <f t="shared" si="47"/>
        <v> </v>
      </c>
    </row>
    <row r="6082" spans="7:8">
      <c r="G6082" s="31" t="str">
        <f t="shared" si="46"/>
        <v> </v>
      </c>
      <c r="H6082" s="31" t="str">
        <f t="shared" si="47"/>
        <v> </v>
      </c>
    </row>
    <row r="6083" spans="7:8">
      <c r="G6083" s="31" t="str">
        <f t="shared" si="46"/>
        <v> </v>
      </c>
      <c r="H6083" s="31" t="str">
        <f t="shared" si="47"/>
        <v> </v>
      </c>
    </row>
    <row r="6084" spans="7:8">
      <c r="G6084" s="31" t="str">
        <f t="shared" si="46"/>
        <v> </v>
      </c>
      <c r="H6084" s="31" t="str">
        <f t="shared" si="47"/>
        <v> </v>
      </c>
    </row>
    <row r="6085" spans="7:8">
      <c r="G6085" s="31" t="str">
        <f t="shared" si="46"/>
        <v> </v>
      </c>
      <c r="H6085" s="31" t="str">
        <f t="shared" si="47"/>
        <v> </v>
      </c>
    </row>
    <row r="6086" spans="7:8">
      <c r="G6086" s="31" t="str">
        <f t="shared" si="46"/>
        <v> </v>
      </c>
      <c r="H6086" s="31" t="str">
        <f t="shared" si="47"/>
        <v> </v>
      </c>
    </row>
    <row r="6087" spans="7:8">
      <c r="G6087" s="31" t="str">
        <f t="shared" si="46"/>
        <v> </v>
      </c>
      <c r="H6087" s="31" t="str">
        <f t="shared" si="47"/>
        <v> </v>
      </c>
    </row>
    <row r="6088" spans="7:8">
      <c r="G6088" s="31" t="str">
        <f t="shared" si="46"/>
        <v> </v>
      </c>
      <c r="H6088" s="31" t="str">
        <f t="shared" si="47"/>
        <v> </v>
      </c>
    </row>
    <row r="6089" spans="7:8">
      <c r="G6089" s="31" t="str">
        <f t="shared" si="46"/>
        <v> </v>
      </c>
      <c r="H6089" s="31" t="str">
        <f t="shared" si="47"/>
        <v> </v>
      </c>
    </row>
    <row r="6090" spans="7:8">
      <c r="G6090" s="31" t="str">
        <f t="shared" si="46"/>
        <v> </v>
      </c>
      <c r="H6090" s="31" t="str">
        <f t="shared" si="47"/>
        <v> </v>
      </c>
    </row>
    <row r="6091" spans="7:8">
      <c r="G6091" s="31" t="str">
        <f t="shared" si="46"/>
        <v> </v>
      </c>
      <c r="H6091" s="31" t="str">
        <f t="shared" si="47"/>
        <v> </v>
      </c>
    </row>
    <row r="6092" spans="7:8">
      <c r="G6092" s="31" t="str">
        <f t="shared" si="46"/>
        <v> </v>
      </c>
      <c r="H6092" s="31" t="str">
        <f t="shared" si="47"/>
        <v> </v>
      </c>
    </row>
    <row r="6093" spans="7:8">
      <c r="G6093" s="31" t="str">
        <f t="shared" si="46"/>
        <v> </v>
      </c>
      <c r="H6093" s="31" t="str">
        <f t="shared" si="47"/>
        <v> </v>
      </c>
    </row>
    <row r="6094" spans="7:8">
      <c r="G6094" s="31" t="str">
        <f t="shared" si="46"/>
        <v> </v>
      </c>
      <c r="H6094" s="31" t="str">
        <f t="shared" si="47"/>
        <v> </v>
      </c>
    </row>
    <row r="6095" spans="7:8">
      <c r="G6095" s="31" t="str">
        <f t="shared" si="46"/>
        <v> </v>
      </c>
      <c r="H6095" s="31" t="str">
        <f t="shared" si="47"/>
        <v> </v>
      </c>
    </row>
    <row r="6096" spans="7:8">
      <c r="G6096" s="31" t="str">
        <f t="shared" si="46"/>
        <v> </v>
      </c>
      <c r="H6096" s="31" t="str">
        <f t="shared" si="47"/>
        <v> </v>
      </c>
    </row>
    <row r="6097" spans="7:8">
      <c r="G6097" s="31" t="str">
        <f t="shared" si="46"/>
        <v> </v>
      </c>
      <c r="H6097" s="31" t="str">
        <f t="shared" si="47"/>
        <v> </v>
      </c>
    </row>
    <row r="6098" spans="7:8">
      <c r="G6098" s="31" t="str">
        <f t="shared" si="46"/>
        <v> </v>
      </c>
      <c r="H6098" s="31" t="str">
        <f t="shared" si="47"/>
        <v> </v>
      </c>
    </row>
    <row r="6099" spans="7:8">
      <c r="G6099" s="31" t="str">
        <f t="shared" si="46"/>
        <v> </v>
      </c>
      <c r="H6099" s="31" t="str">
        <f t="shared" si="47"/>
        <v> </v>
      </c>
    </row>
    <row r="6100" spans="7:8">
      <c r="G6100" s="31" t="str">
        <f t="shared" si="46"/>
        <v> </v>
      </c>
      <c r="H6100" s="31" t="str">
        <f t="shared" si="47"/>
        <v> </v>
      </c>
    </row>
    <row r="6101" spans="7:8">
      <c r="G6101" s="31" t="str">
        <f t="shared" si="46"/>
        <v> </v>
      </c>
      <c r="H6101" s="31" t="str">
        <f t="shared" si="47"/>
        <v> </v>
      </c>
    </row>
    <row r="6102" spans="7:8">
      <c r="G6102" s="31" t="str">
        <f t="shared" si="46"/>
        <v> </v>
      </c>
      <c r="H6102" s="31" t="str">
        <f t="shared" si="47"/>
        <v> </v>
      </c>
    </row>
    <row r="6103" spans="7:8">
      <c r="G6103" s="31" t="str">
        <f t="shared" si="46"/>
        <v> </v>
      </c>
      <c r="H6103" s="31" t="str">
        <f t="shared" si="47"/>
        <v> </v>
      </c>
    </row>
    <row r="6104" spans="7:8">
      <c r="G6104" s="31" t="str">
        <f t="shared" si="46"/>
        <v> </v>
      </c>
      <c r="H6104" s="31" t="str">
        <f t="shared" si="47"/>
        <v> </v>
      </c>
    </row>
    <row r="6105" spans="7:8">
      <c r="G6105" s="31" t="str">
        <f t="shared" si="46"/>
        <v> </v>
      </c>
      <c r="H6105" s="31" t="str">
        <f t="shared" si="47"/>
        <v> </v>
      </c>
    </row>
    <row r="6106" spans="7:8">
      <c r="G6106" s="31" t="str">
        <f t="shared" si="46"/>
        <v> </v>
      </c>
      <c r="H6106" s="31" t="str">
        <f t="shared" si="47"/>
        <v> </v>
      </c>
    </row>
    <row r="6107" spans="7:8">
      <c r="G6107" s="31" t="str">
        <f t="shared" si="46"/>
        <v> </v>
      </c>
      <c r="H6107" s="31" t="str">
        <f t="shared" si="47"/>
        <v> </v>
      </c>
    </row>
    <row r="6108" spans="7:8">
      <c r="G6108" s="31" t="str">
        <f t="shared" si="46"/>
        <v> </v>
      </c>
      <c r="H6108" s="31" t="str">
        <f t="shared" si="47"/>
        <v> </v>
      </c>
    </row>
    <row r="6109" spans="7:8">
      <c r="G6109" s="31" t="str">
        <f t="shared" si="46"/>
        <v> </v>
      </c>
      <c r="H6109" s="31" t="str">
        <f t="shared" si="47"/>
        <v> </v>
      </c>
    </row>
    <row r="6110" spans="7:8">
      <c r="G6110" s="31" t="str">
        <f t="shared" si="46"/>
        <v> </v>
      </c>
      <c r="H6110" s="31" t="str">
        <f t="shared" si="47"/>
        <v> </v>
      </c>
    </row>
    <row r="6111" spans="7:8">
      <c r="G6111" s="31" t="str">
        <f t="shared" si="46"/>
        <v> </v>
      </c>
      <c r="H6111" s="31" t="str">
        <f t="shared" si="47"/>
        <v> </v>
      </c>
    </row>
    <row r="6112" spans="7:8">
      <c r="G6112" s="31" t="str">
        <f t="shared" si="46"/>
        <v> </v>
      </c>
      <c r="H6112" s="31" t="str">
        <f t="shared" si="47"/>
        <v> </v>
      </c>
    </row>
    <row r="6113" spans="7:8">
      <c r="G6113" s="31" t="str">
        <f t="shared" si="46"/>
        <v> </v>
      </c>
      <c r="H6113" s="31" t="str">
        <f t="shared" si="47"/>
        <v> </v>
      </c>
    </row>
    <row r="6114" spans="7:8">
      <c r="G6114" s="31" t="str">
        <f t="shared" si="46"/>
        <v> </v>
      </c>
      <c r="H6114" s="31" t="str">
        <f t="shared" si="47"/>
        <v> </v>
      </c>
    </row>
    <row r="6115" spans="7:8">
      <c r="G6115" s="31" t="str">
        <f t="shared" si="46"/>
        <v> </v>
      </c>
      <c r="H6115" s="31" t="str">
        <f t="shared" si="47"/>
        <v> </v>
      </c>
    </row>
    <row r="6116" spans="7:8">
      <c r="G6116" s="31" t="str">
        <f t="shared" si="46"/>
        <v> </v>
      </c>
      <c r="H6116" s="31" t="str">
        <f t="shared" si="47"/>
        <v> </v>
      </c>
    </row>
    <row r="6117" spans="7:8">
      <c r="G6117" s="31" t="str">
        <f t="shared" si="46"/>
        <v> </v>
      </c>
      <c r="H6117" s="31" t="str">
        <f t="shared" si="47"/>
        <v> </v>
      </c>
    </row>
    <row r="6118" spans="7:8">
      <c r="G6118" s="31" t="str">
        <f t="shared" si="46"/>
        <v> </v>
      </c>
      <c r="H6118" s="31" t="str">
        <f t="shared" si="47"/>
        <v> </v>
      </c>
    </row>
    <row r="6119" spans="7:8">
      <c r="G6119" s="31" t="str">
        <f t="shared" si="46"/>
        <v> </v>
      </c>
      <c r="H6119" s="31" t="str">
        <f t="shared" si="47"/>
        <v> </v>
      </c>
    </row>
    <row r="6120" spans="7:8">
      <c r="G6120" s="31" t="str">
        <f t="shared" si="46"/>
        <v> </v>
      </c>
      <c r="H6120" s="31" t="str">
        <f t="shared" si="47"/>
        <v> </v>
      </c>
    </row>
    <row r="6121" spans="7:8">
      <c r="G6121" s="31" t="str">
        <f t="shared" si="46"/>
        <v> </v>
      </c>
      <c r="H6121" s="31" t="str">
        <f t="shared" si="47"/>
        <v> </v>
      </c>
    </row>
    <row r="6122" spans="7:8">
      <c r="G6122" s="31" t="str">
        <f t="shared" ref="G6122:G6376" si="48">IFERROR(IF($D6122&gt;0,IF($D6122=$G$1,$F6122," ")," ")," ")</f>
        <v> </v>
      </c>
      <c r="H6122" s="31" t="str">
        <f t="shared" ref="H6122:H6376" si="49">IFERROR(IF($D6122&gt;0,IF($D6122=$H$1,$F6122," ")," ")," ")</f>
        <v> </v>
      </c>
    </row>
    <row r="6123" spans="7:8">
      <c r="G6123" s="31" t="str">
        <f t="shared" si="48"/>
        <v> </v>
      </c>
      <c r="H6123" s="31" t="str">
        <f t="shared" si="49"/>
        <v> </v>
      </c>
    </row>
    <row r="6124" spans="7:8">
      <c r="G6124" s="31" t="str">
        <f t="shared" si="48"/>
        <v> </v>
      </c>
      <c r="H6124" s="31" t="str">
        <f t="shared" si="49"/>
        <v> </v>
      </c>
    </row>
    <row r="6125" spans="7:8">
      <c r="G6125" s="31" t="str">
        <f t="shared" si="48"/>
        <v> </v>
      </c>
      <c r="H6125" s="31" t="str">
        <f t="shared" si="49"/>
        <v> </v>
      </c>
    </row>
    <row r="6126" spans="7:8">
      <c r="G6126" s="31" t="str">
        <f t="shared" si="48"/>
        <v> </v>
      </c>
      <c r="H6126" s="31" t="str">
        <f t="shared" si="49"/>
        <v> </v>
      </c>
    </row>
    <row r="6127" spans="7:8">
      <c r="G6127" s="31" t="str">
        <f t="shared" si="48"/>
        <v> </v>
      </c>
      <c r="H6127" s="31" t="str">
        <f t="shared" si="49"/>
        <v> </v>
      </c>
    </row>
    <row r="6128" spans="7:8">
      <c r="G6128" s="31" t="str">
        <f t="shared" si="48"/>
        <v> </v>
      </c>
      <c r="H6128" s="31" t="str">
        <f t="shared" si="49"/>
        <v> </v>
      </c>
    </row>
    <row r="6129" spans="7:8">
      <c r="G6129" s="31" t="str">
        <f t="shared" si="48"/>
        <v> </v>
      </c>
      <c r="H6129" s="31" t="str">
        <f t="shared" si="49"/>
        <v> </v>
      </c>
    </row>
    <row r="6130" spans="7:8">
      <c r="G6130" s="31" t="str">
        <f t="shared" si="48"/>
        <v> </v>
      </c>
      <c r="H6130" s="31" t="str">
        <f t="shared" si="49"/>
        <v> </v>
      </c>
    </row>
    <row r="6131" spans="7:8">
      <c r="G6131" s="31" t="str">
        <f t="shared" si="48"/>
        <v> </v>
      </c>
      <c r="H6131" s="31" t="str">
        <f t="shared" si="49"/>
        <v> </v>
      </c>
    </row>
    <row r="6132" spans="7:8">
      <c r="G6132" s="31" t="str">
        <f t="shared" si="48"/>
        <v> </v>
      </c>
      <c r="H6132" s="31" t="str">
        <f t="shared" si="49"/>
        <v> </v>
      </c>
    </row>
    <row r="6133" spans="7:8">
      <c r="G6133" s="31" t="str">
        <f t="shared" si="48"/>
        <v> </v>
      </c>
      <c r="H6133" s="31" t="str">
        <f t="shared" si="49"/>
        <v> </v>
      </c>
    </row>
    <row r="6134" spans="7:8">
      <c r="G6134" s="31" t="str">
        <f t="shared" si="48"/>
        <v> </v>
      </c>
      <c r="H6134" s="31" t="str">
        <f t="shared" si="49"/>
        <v> </v>
      </c>
    </row>
    <row r="6135" spans="7:8">
      <c r="G6135" s="31" t="str">
        <f t="shared" si="48"/>
        <v> </v>
      </c>
      <c r="H6135" s="31" t="str">
        <f t="shared" si="49"/>
        <v> </v>
      </c>
    </row>
    <row r="6136" spans="7:8">
      <c r="G6136" s="31" t="str">
        <f t="shared" si="48"/>
        <v> </v>
      </c>
      <c r="H6136" s="31" t="str">
        <f t="shared" si="49"/>
        <v> </v>
      </c>
    </row>
    <row r="6137" spans="7:8">
      <c r="G6137" s="31" t="str">
        <f t="shared" si="48"/>
        <v> </v>
      </c>
      <c r="H6137" s="31" t="str">
        <f t="shared" si="49"/>
        <v> </v>
      </c>
    </row>
    <row r="6138" spans="7:8">
      <c r="G6138" s="31" t="str">
        <f t="shared" si="48"/>
        <v> </v>
      </c>
      <c r="H6138" s="31" t="str">
        <f t="shared" si="49"/>
        <v> </v>
      </c>
    </row>
    <row r="6139" spans="7:8">
      <c r="G6139" s="31" t="str">
        <f t="shared" si="48"/>
        <v> </v>
      </c>
      <c r="H6139" s="31" t="str">
        <f t="shared" si="49"/>
        <v> </v>
      </c>
    </row>
    <row r="6140" spans="7:8">
      <c r="G6140" s="31" t="str">
        <f t="shared" si="48"/>
        <v> </v>
      </c>
      <c r="H6140" s="31" t="str">
        <f t="shared" si="49"/>
        <v> </v>
      </c>
    </row>
    <row r="6141" spans="7:8">
      <c r="G6141" s="31" t="str">
        <f t="shared" si="48"/>
        <v> </v>
      </c>
      <c r="H6141" s="31" t="str">
        <f t="shared" si="49"/>
        <v> </v>
      </c>
    </row>
    <row r="6142" spans="7:8">
      <c r="G6142" s="31" t="str">
        <f t="shared" si="48"/>
        <v> </v>
      </c>
      <c r="H6142" s="31" t="str">
        <f t="shared" si="49"/>
        <v> </v>
      </c>
    </row>
    <row r="6143" spans="7:8">
      <c r="G6143" s="31" t="str">
        <f t="shared" si="48"/>
        <v> </v>
      </c>
      <c r="H6143" s="31" t="str">
        <f t="shared" si="49"/>
        <v> </v>
      </c>
    </row>
    <row r="6144" spans="7:8">
      <c r="G6144" s="31" t="str">
        <f t="shared" si="48"/>
        <v> </v>
      </c>
      <c r="H6144" s="31" t="str">
        <f t="shared" si="49"/>
        <v> </v>
      </c>
    </row>
    <row r="6145" spans="7:8">
      <c r="G6145" s="31" t="str">
        <f t="shared" si="48"/>
        <v> </v>
      </c>
      <c r="H6145" s="31" t="str">
        <f t="shared" si="49"/>
        <v> </v>
      </c>
    </row>
    <row r="6146" spans="7:8">
      <c r="G6146" s="31" t="str">
        <f t="shared" si="48"/>
        <v> </v>
      </c>
      <c r="H6146" s="31" t="str">
        <f t="shared" si="49"/>
        <v> </v>
      </c>
    </row>
    <row r="6147" spans="7:8">
      <c r="G6147" s="31" t="str">
        <f t="shared" si="48"/>
        <v> </v>
      </c>
      <c r="H6147" s="31" t="str">
        <f t="shared" si="49"/>
        <v> </v>
      </c>
    </row>
    <row r="6148" spans="7:8">
      <c r="G6148" s="31" t="str">
        <f t="shared" si="48"/>
        <v> </v>
      </c>
      <c r="H6148" s="31" t="str">
        <f t="shared" si="49"/>
        <v> </v>
      </c>
    </row>
    <row r="6149" spans="7:8">
      <c r="G6149" s="31" t="str">
        <f t="shared" si="48"/>
        <v> </v>
      </c>
      <c r="H6149" s="31" t="str">
        <f t="shared" si="49"/>
        <v> </v>
      </c>
    </row>
    <row r="6150" spans="7:8">
      <c r="G6150" s="31" t="str">
        <f t="shared" si="48"/>
        <v> </v>
      </c>
      <c r="H6150" s="31" t="str">
        <f t="shared" si="49"/>
        <v> </v>
      </c>
    </row>
    <row r="6151" spans="7:8">
      <c r="G6151" s="31" t="str">
        <f t="shared" si="48"/>
        <v> </v>
      </c>
      <c r="H6151" s="31" t="str">
        <f t="shared" si="49"/>
        <v> </v>
      </c>
    </row>
    <row r="6152" spans="7:8">
      <c r="G6152" s="31" t="str">
        <f t="shared" si="48"/>
        <v> </v>
      </c>
      <c r="H6152" s="31" t="str">
        <f t="shared" si="49"/>
        <v> </v>
      </c>
    </row>
    <row r="6153" spans="7:8">
      <c r="G6153" s="31" t="str">
        <f t="shared" si="48"/>
        <v> </v>
      </c>
      <c r="H6153" s="31" t="str">
        <f t="shared" si="49"/>
        <v> </v>
      </c>
    </row>
    <row r="6154" spans="7:8">
      <c r="G6154" s="31" t="str">
        <f t="shared" si="48"/>
        <v> </v>
      </c>
      <c r="H6154" s="31" t="str">
        <f t="shared" si="49"/>
        <v> </v>
      </c>
    </row>
    <row r="6155" spans="7:8">
      <c r="G6155" s="31" t="str">
        <f t="shared" si="48"/>
        <v> </v>
      </c>
      <c r="H6155" s="31" t="str">
        <f t="shared" si="49"/>
        <v> </v>
      </c>
    </row>
    <row r="6156" spans="7:8">
      <c r="G6156" s="31" t="str">
        <f t="shared" si="48"/>
        <v> </v>
      </c>
      <c r="H6156" s="31" t="str">
        <f t="shared" si="49"/>
        <v> </v>
      </c>
    </row>
    <row r="6157" spans="7:8">
      <c r="G6157" s="31" t="str">
        <f t="shared" si="48"/>
        <v> </v>
      </c>
      <c r="H6157" s="31" t="str">
        <f t="shared" si="49"/>
        <v> </v>
      </c>
    </row>
    <row r="6158" spans="7:8">
      <c r="G6158" s="31" t="str">
        <f t="shared" si="48"/>
        <v> </v>
      </c>
      <c r="H6158" s="31" t="str">
        <f t="shared" si="49"/>
        <v> </v>
      </c>
    </row>
    <row r="6159" spans="7:8">
      <c r="G6159" s="31" t="str">
        <f t="shared" si="48"/>
        <v> </v>
      </c>
      <c r="H6159" s="31" t="str">
        <f t="shared" si="49"/>
        <v> </v>
      </c>
    </row>
    <row r="6160" spans="7:8">
      <c r="G6160" s="31" t="str">
        <f t="shared" si="48"/>
        <v> </v>
      </c>
      <c r="H6160" s="31" t="str">
        <f t="shared" si="49"/>
        <v> </v>
      </c>
    </row>
    <row r="6161" spans="7:8">
      <c r="G6161" s="31" t="str">
        <f t="shared" si="48"/>
        <v> </v>
      </c>
      <c r="H6161" s="31" t="str">
        <f t="shared" si="49"/>
        <v> </v>
      </c>
    </row>
    <row r="6162" spans="7:8">
      <c r="G6162" s="31" t="str">
        <f t="shared" si="48"/>
        <v> </v>
      </c>
      <c r="H6162" s="31" t="str">
        <f t="shared" si="49"/>
        <v> </v>
      </c>
    </row>
    <row r="6163" spans="7:8">
      <c r="G6163" s="31" t="str">
        <f t="shared" si="48"/>
        <v> </v>
      </c>
      <c r="H6163" s="31" t="str">
        <f t="shared" si="49"/>
        <v> </v>
      </c>
    </row>
    <row r="6164" spans="7:8">
      <c r="G6164" s="31" t="str">
        <f t="shared" si="48"/>
        <v> </v>
      </c>
      <c r="H6164" s="31" t="str">
        <f t="shared" si="49"/>
        <v> </v>
      </c>
    </row>
    <row r="6165" spans="7:8">
      <c r="G6165" s="31" t="str">
        <f t="shared" si="48"/>
        <v> </v>
      </c>
      <c r="H6165" s="31" t="str">
        <f t="shared" si="49"/>
        <v> </v>
      </c>
    </row>
    <row r="6166" spans="7:8">
      <c r="G6166" s="31" t="str">
        <f t="shared" si="48"/>
        <v> </v>
      </c>
      <c r="H6166" s="31" t="str">
        <f t="shared" si="49"/>
        <v> </v>
      </c>
    </row>
    <row r="6167" spans="7:8">
      <c r="G6167" s="31" t="str">
        <f t="shared" si="48"/>
        <v> </v>
      </c>
      <c r="H6167" s="31" t="str">
        <f t="shared" si="49"/>
        <v> </v>
      </c>
    </row>
    <row r="6168" spans="7:8">
      <c r="G6168" s="31" t="str">
        <f t="shared" si="48"/>
        <v> </v>
      </c>
      <c r="H6168" s="31" t="str">
        <f t="shared" si="49"/>
        <v> </v>
      </c>
    </row>
    <row r="6169" spans="7:8">
      <c r="G6169" s="31" t="str">
        <f t="shared" si="48"/>
        <v> </v>
      </c>
      <c r="H6169" s="31" t="str">
        <f t="shared" si="49"/>
        <v> </v>
      </c>
    </row>
    <row r="6170" spans="7:8">
      <c r="G6170" s="31" t="str">
        <f t="shared" si="48"/>
        <v> </v>
      </c>
      <c r="H6170" s="31" t="str">
        <f t="shared" si="49"/>
        <v> </v>
      </c>
    </row>
    <row r="6171" spans="7:8">
      <c r="G6171" s="31" t="str">
        <f t="shared" si="48"/>
        <v> </v>
      </c>
      <c r="H6171" s="31" t="str">
        <f t="shared" si="49"/>
        <v> </v>
      </c>
    </row>
    <row r="6172" spans="7:8">
      <c r="G6172" s="31" t="str">
        <f t="shared" si="48"/>
        <v> </v>
      </c>
      <c r="H6172" s="31" t="str">
        <f t="shared" si="49"/>
        <v> </v>
      </c>
    </row>
    <row r="6173" spans="7:8">
      <c r="G6173" s="31" t="str">
        <f t="shared" si="48"/>
        <v> </v>
      </c>
      <c r="H6173" s="31" t="str">
        <f t="shared" si="49"/>
        <v> </v>
      </c>
    </row>
    <row r="6174" spans="7:8">
      <c r="G6174" s="31" t="str">
        <f t="shared" si="48"/>
        <v> </v>
      </c>
      <c r="H6174" s="31" t="str">
        <f t="shared" si="49"/>
        <v> </v>
      </c>
    </row>
    <row r="6175" spans="7:8">
      <c r="G6175" s="31" t="str">
        <f t="shared" si="48"/>
        <v> </v>
      </c>
      <c r="H6175" s="31" t="str">
        <f t="shared" si="49"/>
        <v> </v>
      </c>
    </row>
    <row r="6176" spans="7:8">
      <c r="G6176" s="31" t="str">
        <f t="shared" si="48"/>
        <v> </v>
      </c>
      <c r="H6176" s="31" t="str">
        <f t="shared" si="49"/>
        <v> </v>
      </c>
    </row>
    <row r="6177" spans="7:8">
      <c r="G6177" s="31" t="str">
        <f t="shared" si="48"/>
        <v> </v>
      </c>
      <c r="H6177" s="31" t="str">
        <f t="shared" si="49"/>
        <v> </v>
      </c>
    </row>
    <row r="6178" spans="7:8">
      <c r="G6178" s="31" t="str">
        <f t="shared" si="48"/>
        <v> </v>
      </c>
      <c r="H6178" s="31" t="str">
        <f t="shared" si="49"/>
        <v> </v>
      </c>
    </row>
    <row r="6179" spans="7:8">
      <c r="G6179" s="31" t="str">
        <f t="shared" si="48"/>
        <v> </v>
      </c>
      <c r="H6179" s="31" t="str">
        <f t="shared" si="49"/>
        <v> </v>
      </c>
    </row>
    <row r="6180" spans="7:8">
      <c r="G6180" s="31" t="str">
        <f t="shared" si="48"/>
        <v> </v>
      </c>
      <c r="H6180" s="31" t="str">
        <f t="shared" si="49"/>
        <v> </v>
      </c>
    </row>
    <row r="6181" spans="7:8">
      <c r="G6181" s="31" t="str">
        <f t="shared" si="48"/>
        <v> </v>
      </c>
      <c r="H6181" s="31" t="str">
        <f t="shared" si="49"/>
        <v> </v>
      </c>
    </row>
    <row r="6182" spans="7:8">
      <c r="G6182" s="31" t="str">
        <f t="shared" si="48"/>
        <v> </v>
      </c>
      <c r="H6182" s="31" t="str">
        <f t="shared" si="49"/>
        <v> </v>
      </c>
    </row>
    <row r="6183" spans="7:8">
      <c r="G6183" s="31" t="str">
        <f t="shared" si="48"/>
        <v> </v>
      </c>
      <c r="H6183" s="31" t="str">
        <f t="shared" si="49"/>
        <v> </v>
      </c>
    </row>
    <row r="6184" spans="7:8">
      <c r="G6184" s="31" t="str">
        <f t="shared" si="48"/>
        <v> </v>
      </c>
      <c r="H6184" s="31" t="str">
        <f t="shared" si="49"/>
        <v> </v>
      </c>
    </row>
    <row r="6185" spans="7:8">
      <c r="G6185" s="31" t="str">
        <f t="shared" si="48"/>
        <v> </v>
      </c>
      <c r="H6185" s="31" t="str">
        <f t="shared" si="49"/>
        <v> </v>
      </c>
    </row>
    <row r="6186" spans="7:8">
      <c r="G6186" s="31" t="str">
        <f t="shared" si="48"/>
        <v> </v>
      </c>
      <c r="H6186" s="31" t="str">
        <f t="shared" si="49"/>
        <v> </v>
      </c>
    </row>
    <row r="6187" spans="7:8">
      <c r="G6187" s="31" t="str">
        <f t="shared" si="48"/>
        <v> </v>
      </c>
      <c r="H6187" s="31" t="str">
        <f t="shared" si="49"/>
        <v> </v>
      </c>
    </row>
    <row r="6188" spans="7:8">
      <c r="G6188" s="31" t="str">
        <f t="shared" si="48"/>
        <v> </v>
      </c>
      <c r="H6188" s="31" t="str">
        <f t="shared" si="49"/>
        <v> </v>
      </c>
    </row>
    <row r="6189" spans="7:8">
      <c r="G6189" s="31" t="str">
        <f t="shared" si="48"/>
        <v> </v>
      </c>
      <c r="H6189" s="31" t="str">
        <f t="shared" si="49"/>
        <v> </v>
      </c>
    </row>
    <row r="6190" spans="7:8">
      <c r="G6190" s="31" t="str">
        <f t="shared" si="48"/>
        <v> </v>
      </c>
      <c r="H6190" s="31" t="str">
        <f t="shared" si="49"/>
        <v> </v>
      </c>
    </row>
    <row r="6191" spans="7:8">
      <c r="G6191" s="31" t="str">
        <f t="shared" si="48"/>
        <v> </v>
      </c>
      <c r="H6191" s="31" t="str">
        <f t="shared" si="49"/>
        <v> </v>
      </c>
    </row>
    <row r="6192" spans="7:8">
      <c r="G6192" s="31" t="str">
        <f t="shared" si="48"/>
        <v> </v>
      </c>
      <c r="H6192" s="31" t="str">
        <f t="shared" si="49"/>
        <v> </v>
      </c>
    </row>
    <row r="6193" spans="7:8">
      <c r="G6193" s="31" t="str">
        <f t="shared" si="48"/>
        <v> </v>
      </c>
      <c r="H6193" s="31" t="str">
        <f t="shared" si="49"/>
        <v> </v>
      </c>
    </row>
    <row r="6194" spans="7:8">
      <c r="G6194" s="31" t="str">
        <f t="shared" si="48"/>
        <v> </v>
      </c>
      <c r="H6194" s="31" t="str">
        <f t="shared" si="49"/>
        <v> </v>
      </c>
    </row>
    <row r="6195" spans="7:8">
      <c r="G6195" s="31" t="str">
        <f t="shared" si="48"/>
        <v> </v>
      </c>
      <c r="H6195" s="31" t="str">
        <f t="shared" si="49"/>
        <v> </v>
      </c>
    </row>
    <row r="6196" spans="7:8">
      <c r="G6196" s="31" t="str">
        <f t="shared" si="48"/>
        <v> </v>
      </c>
      <c r="H6196" s="31" t="str">
        <f t="shared" si="49"/>
        <v> </v>
      </c>
    </row>
    <row r="6197" spans="7:8">
      <c r="G6197" s="31" t="str">
        <f t="shared" si="48"/>
        <v> </v>
      </c>
      <c r="H6197" s="31" t="str">
        <f t="shared" si="49"/>
        <v> </v>
      </c>
    </row>
    <row r="6198" spans="7:8">
      <c r="G6198" s="31" t="str">
        <f t="shared" si="48"/>
        <v> </v>
      </c>
      <c r="H6198" s="31" t="str">
        <f t="shared" si="49"/>
        <v> </v>
      </c>
    </row>
    <row r="6199" spans="7:8">
      <c r="G6199" s="31" t="str">
        <f t="shared" si="48"/>
        <v> </v>
      </c>
      <c r="H6199" s="31" t="str">
        <f t="shared" si="49"/>
        <v> </v>
      </c>
    </row>
    <row r="6200" spans="7:8">
      <c r="G6200" s="31" t="str">
        <f t="shared" si="48"/>
        <v> </v>
      </c>
      <c r="H6200" s="31" t="str">
        <f t="shared" si="49"/>
        <v> </v>
      </c>
    </row>
    <row r="6201" spans="7:8">
      <c r="G6201" s="31" t="str">
        <f t="shared" si="48"/>
        <v> </v>
      </c>
      <c r="H6201" s="31" t="str">
        <f t="shared" si="49"/>
        <v> </v>
      </c>
    </row>
    <row r="6202" spans="7:8">
      <c r="G6202" s="31" t="str">
        <f t="shared" si="48"/>
        <v> </v>
      </c>
      <c r="H6202" s="31" t="str">
        <f t="shared" si="49"/>
        <v> </v>
      </c>
    </row>
    <row r="6203" spans="7:8">
      <c r="G6203" s="31" t="str">
        <f t="shared" si="48"/>
        <v> </v>
      </c>
      <c r="H6203" s="31" t="str">
        <f t="shared" si="49"/>
        <v> </v>
      </c>
    </row>
    <row r="6204" spans="7:8">
      <c r="G6204" s="31" t="str">
        <f t="shared" si="48"/>
        <v> </v>
      </c>
      <c r="H6204" s="31" t="str">
        <f t="shared" si="49"/>
        <v> </v>
      </c>
    </row>
    <row r="6205" spans="7:8">
      <c r="G6205" s="31" t="str">
        <f t="shared" si="48"/>
        <v> </v>
      </c>
      <c r="H6205" s="31" t="str">
        <f t="shared" si="49"/>
        <v> </v>
      </c>
    </row>
    <row r="6206" spans="7:8">
      <c r="G6206" s="31" t="str">
        <f t="shared" si="48"/>
        <v> </v>
      </c>
      <c r="H6206" s="31" t="str">
        <f t="shared" si="49"/>
        <v> </v>
      </c>
    </row>
    <row r="6207" spans="7:8">
      <c r="G6207" s="31" t="str">
        <f t="shared" si="48"/>
        <v> </v>
      </c>
      <c r="H6207" s="31" t="str">
        <f t="shared" si="49"/>
        <v> </v>
      </c>
    </row>
    <row r="6208" spans="7:8">
      <c r="G6208" s="31" t="str">
        <f t="shared" si="48"/>
        <v> </v>
      </c>
      <c r="H6208" s="31" t="str">
        <f t="shared" si="49"/>
        <v> </v>
      </c>
    </row>
    <row r="6209" spans="7:8">
      <c r="G6209" s="31" t="str">
        <f t="shared" si="48"/>
        <v> </v>
      </c>
      <c r="H6209" s="31" t="str">
        <f t="shared" si="49"/>
        <v> </v>
      </c>
    </row>
    <row r="6210" spans="7:8">
      <c r="G6210" s="31" t="str">
        <f t="shared" si="48"/>
        <v> </v>
      </c>
      <c r="H6210" s="31" t="str">
        <f t="shared" si="49"/>
        <v> </v>
      </c>
    </row>
    <row r="6211" spans="7:8">
      <c r="G6211" s="31" t="str">
        <f t="shared" si="48"/>
        <v> </v>
      </c>
      <c r="H6211" s="31" t="str">
        <f t="shared" si="49"/>
        <v> </v>
      </c>
    </row>
    <row r="6212" spans="7:8">
      <c r="G6212" s="31" t="str">
        <f t="shared" si="48"/>
        <v> </v>
      </c>
      <c r="H6212" s="31" t="str">
        <f t="shared" si="49"/>
        <v> </v>
      </c>
    </row>
    <row r="6213" spans="7:8">
      <c r="G6213" s="31" t="str">
        <f t="shared" si="48"/>
        <v> </v>
      </c>
      <c r="H6213" s="31" t="str">
        <f t="shared" si="49"/>
        <v> </v>
      </c>
    </row>
    <row r="6214" spans="7:8">
      <c r="G6214" s="31" t="str">
        <f t="shared" si="48"/>
        <v> </v>
      </c>
      <c r="H6214" s="31" t="str">
        <f t="shared" si="49"/>
        <v> </v>
      </c>
    </row>
    <row r="6215" spans="7:8">
      <c r="G6215" s="31" t="str">
        <f t="shared" si="48"/>
        <v> </v>
      </c>
      <c r="H6215" s="31" t="str">
        <f t="shared" si="49"/>
        <v> </v>
      </c>
    </row>
    <row r="6216" spans="7:8">
      <c r="G6216" s="31" t="str">
        <f t="shared" si="48"/>
        <v> </v>
      </c>
      <c r="H6216" s="31" t="str">
        <f t="shared" si="49"/>
        <v> </v>
      </c>
    </row>
    <row r="6217" spans="7:8">
      <c r="G6217" s="31" t="str">
        <f t="shared" si="48"/>
        <v> </v>
      </c>
      <c r="H6217" s="31" t="str">
        <f t="shared" si="49"/>
        <v> </v>
      </c>
    </row>
    <row r="6218" spans="7:8">
      <c r="G6218" s="31" t="str">
        <f t="shared" si="48"/>
        <v> </v>
      </c>
      <c r="H6218" s="31" t="str">
        <f t="shared" si="49"/>
        <v> </v>
      </c>
    </row>
    <row r="6219" spans="7:8">
      <c r="G6219" s="31" t="str">
        <f t="shared" si="48"/>
        <v> </v>
      </c>
      <c r="H6219" s="31" t="str">
        <f t="shared" si="49"/>
        <v> </v>
      </c>
    </row>
    <row r="6220" spans="7:8">
      <c r="G6220" s="31" t="str">
        <f t="shared" si="48"/>
        <v> </v>
      </c>
      <c r="H6220" s="31" t="str">
        <f t="shared" si="49"/>
        <v> </v>
      </c>
    </row>
    <row r="6221" spans="7:8">
      <c r="G6221" s="31" t="str">
        <f t="shared" si="48"/>
        <v> </v>
      </c>
      <c r="H6221" s="31" t="str">
        <f t="shared" si="49"/>
        <v> </v>
      </c>
    </row>
    <row r="6222" spans="7:8">
      <c r="G6222" s="31" t="str">
        <f t="shared" si="48"/>
        <v> </v>
      </c>
      <c r="H6222" s="31" t="str">
        <f t="shared" si="49"/>
        <v> </v>
      </c>
    </row>
    <row r="6223" spans="7:8">
      <c r="G6223" s="31" t="str">
        <f t="shared" si="48"/>
        <v> </v>
      </c>
      <c r="H6223" s="31" t="str">
        <f t="shared" si="49"/>
        <v> </v>
      </c>
    </row>
    <row r="6224" spans="7:8">
      <c r="G6224" s="31" t="str">
        <f t="shared" si="48"/>
        <v> </v>
      </c>
      <c r="H6224" s="31" t="str">
        <f t="shared" si="49"/>
        <v> </v>
      </c>
    </row>
    <row r="6225" spans="7:8">
      <c r="G6225" s="31" t="str">
        <f t="shared" si="48"/>
        <v> </v>
      </c>
      <c r="H6225" s="31" t="str">
        <f t="shared" si="49"/>
        <v> </v>
      </c>
    </row>
    <row r="6226" spans="7:8">
      <c r="G6226" s="31" t="str">
        <f t="shared" si="48"/>
        <v> </v>
      </c>
      <c r="H6226" s="31" t="str">
        <f t="shared" si="49"/>
        <v> </v>
      </c>
    </row>
    <row r="6227" spans="7:8">
      <c r="G6227" s="31" t="str">
        <f t="shared" si="48"/>
        <v> </v>
      </c>
      <c r="H6227" s="31" t="str">
        <f t="shared" si="49"/>
        <v> </v>
      </c>
    </row>
    <row r="6228" spans="7:8">
      <c r="G6228" s="31" t="str">
        <f t="shared" si="48"/>
        <v> </v>
      </c>
      <c r="H6228" s="31" t="str">
        <f t="shared" si="49"/>
        <v> </v>
      </c>
    </row>
    <row r="6229" spans="7:8">
      <c r="G6229" s="31" t="str">
        <f t="shared" si="48"/>
        <v> </v>
      </c>
      <c r="H6229" s="31" t="str">
        <f t="shared" si="49"/>
        <v> </v>
      </c>
    </row>
    <row r="6230" spans="7:8">
      <c r="G6230" s="31" t="str">
        <f t="shared" si="48"/>
        <v> </v>
      </c>
      <c r="H6230" s="31" t="str">
        <f t="shared" si="49"/>
        <v> </v>
      </c>
    </row>
    <row r="6231" spans="7:8">
      <c r="G6231" s="31" t="str">
        <f t="shared" si="48"/>
        <v> </v>
      </c>
      <c r="H6231" s="31" t="str">
        <f t="shared" si="49"/>
        <v> </v>
      </c>
    </row>
    <row r="6232" spans="7:8">
      <c r="G6232" s="31" t="str">
        <f t="shared" si="48"/>
        <v> </v>
      </c>
      <c r="H6232" s="31" t="str">
        <f t="shared" si="49"/>
        <v> </v>
      </c>
    </row>
    <row r="6233" spans="7:8">
      <c r="G6233" s="31" t="str">
        <f t="shared" si="48"/>
        <v> </v>
      </c>
      <c r="H6233" s="31" t="str">
        <f t="shared" si="49"/>
        <v> </v>
      </c>
    </row>
    <row r="6234" spans="7:8">
      <c r="G6234" s="31" t="str">
        <f t="shared" si="48"/>
        <v> </v>
      </c>
      <c r="H6234" s="31" t="str">
        <f t="shared" si="49"/>
        <v> </v>
      </c>
    </row>
    <row r="6235" spans="7:8">
      <c r="G6235" s="31" t="str">
        <f t="shared" si="48"/>
        <v> </v>
      </c>
      <c r="H6235" s="31" t="str">
        <f t="shared" si="49"/>
        <v> </v>
      </c>
    </row>
    <row r="6236" spans="7:8">
      <c r="G6236" s="31" t="str">
        <f t="shared" si="48"/>
        <v> </v>
      </c>
      <c r="H6236" s="31" t="str">
        <f t="shared" si="49"/>
        <v> </v>
      </c>
    </row>
    <row r="6237" spans="7:8">
      <c r="G6237" s="31" t="str">
        <f t="shared" si="48"/>
        <v> </v>
      </c>
      <c r="H6237" s="31" t="str">
        <f t="shared" si="49"/>
        <v> </v>
      </c>
    </row>
    <row r="6238" spans="7:8">
      <c r="G6238" s="31" t="str">
        <f t="shared" si="48"/>
        <v> </v>
      </c>
      <c r="H6238" s="31" t="str">
        <f t="shared" si="49"/>
        <v> </v>
      </c>
    </row>
    <row r="6239" spans="7:8">
      <c r="G6239" s="31" t="str">
        <f t="shared" si="48"/>
        <v> </v>
      </c>
      <c r="H6239" s="31" t="str">
        <f t="shared" si="49"/>
        <v> </v>
      </c>
    </row>
    <row r="6240" spans="7:8">
      <c r="G6240" s="31" t="str">
        <f t="shared" si="48"/>
        <v> </v>
      </c>
      <c r="H6240" s="31" t="str">
        <f t="shared" si="49"/>
        <v> </v>
      </c>
    </row>
    <row r="6241" spans="7:8">
      <c r="G6241" s="31" t="str">
        <f t="shared" si="48"/>
        <v> </v>
      </c>
      <c r="H6241" s="31" t="str">
        <f t="shared" si="49"/>
        <v> </v>
      </c>
    </row>
    <row r="6242" spans="7:8">
      <c r="G6242" s="31" t="str">
        <f t="shared" si="48"/>
        <v> </v>
      </c>
      <c r="H6242" s="31" t="str">
        <f t="shared" si="49"/>
        <v> </v>
      </c>
    </row>
    <row r="6243" spans="7:8">
      <c r="G6243" s="31" t="str">
        <f t="shared" si="48"/>
        <v> </v>
      </c>
      <c r="H6243" s="31" t="str">
        <f t="shared" si="49"/>
        <v> </v>
      </c>
    </row>
    <row r="6244" spans="7:8">
      <c r="G6244" s="31" t="str">
        <f t="shared" si="48"/>
        <v> </v>
      </c>
      <c r="H6244" s="31" t="str">
        <f t="shared" si="49"/>
        <v> </v>
      </c>
    </row>
    <row r="6245" spans="7:8">
      <c r="G6245" s="31" t="str">
        <f t="shared" si="48"/>
        <v> </v>
      </c>
      <c r="H6245" s="31" t="str">
        <f t="shared" si="49"/>
        <v> </v>
      </c>
    </row>
    <row r="6246" spans="7:8">
      <c r="G6246" s="31" t="str">
        <f t="shared" si="48"/>
        <v> </v>
      </c>
      <c r="H6246" s="31" t="str">
        <f t="shared" si="49"/>
        <v> </v>
      </c>
    </row>
    <row r="6247" spans="7:8">
      <c r="G6247" s="31" t="str">
        <f t="shared" si="48"/>
        <v> </v>
      </c>
      <c r="H6247" s="31" t="str">
        <f t="shared" si="49"/>
        <v> </v>
      </c>
    </row>
    <row r="6248" spans="7:8">
      <c r="G6248" s="31" t="str">
        <f t="shared" si="48"/>
        <v> </v>
      </c>
      <c r="H6248" s="31" t="str">
        <f t="shared" si="49"/>
        <v> </v>
      </c>
    </row>
    <row r="6249" spans="7:8">
      <c r="G6249" s="31" t="str">
        <f t="shared" si="48"/>
        <v> </v>
      </c>
      <c r="H6249" s="31" t="str">
        <f t="shared" si="49"/>
        <v> </v>
      </c>
    </row>
    <row r="6250" spans="7:8">
      <c r="G6250" s="31" t="str">
        <f t="shared" si="48"/>
        <v> </v>
      </c>
      <c r="H6250" s="31" t="str">
        <f t="shared" si="49"/>
        <v> </v>
      </c>
    </row>
    <row r="6251" spans="7:8">
      <c r="G6251" s="31" t="str">
        <f t="shared" si="48"/>
        <v> </v>
      </c>
      <c r="H6251" s="31" t="str">
        <f t="shared" si="49"/>
        <v> </v>
      </c>
    </row>
    <row r="6252" spans="7:8">
      <c r="G6252" s="31" t="str">
        <f t="shared" si="48"/>
        <v> </v>
      </c>
      <c r="H6252" s="31" t="str">
        <f t="shared" si="49"/>
        <v> </v>
      </c>
    </row>
    <row r="6253" spans="7:8">
      <c r="G6253" s="31" t="str">
        <f t="shared" si="48"/>
        <v> </v>
      </c>
      <c r="H6253" s="31" t="str">
        <f t="shared" si="49"/>
        <v> </v>
      </c>
    </row>
    <row r="6254" spans="7:8">
      <c r="G6254" s="31" t="str">
        <f t="shared" si="48"/>
        <v> </v>
      </c>
      <c r="H6254" s="31" t="str">
        <f t="shared" si="49"/>
        <v> </v>
      </c>
    </row>
    <row r="6255" spans="7:8">
      <c r="G6255" s="31" t="str">
        <f t="shared" si="48"/>
        <v> </v>
      </c>
      <c r="H6255" s="31" t="str">
        <f t="shared" si="49"/>
        <v> </v>
      </c>
    </row>
    <row r="6256" spans="7:8">
      <c r="G6256" s="31" t="str">
        <f t="shared" si="48"/>
        <v> </v>
      </c>
      <c r="H6256" s="31" t="str">
        <f t="shared" si="49"/>
        <v> </v>
      </c>
    </row>
    <row r="6257" spans="7:8">
      <c r="G6257" s="31" t="str">
        <f t="shared" si="48"/>
        <v> </v>
      </c>
      <c r="H6257" s="31" t="str">
        <f t="shared" si="49"/>
        <v> </v>
      </c>
    </row>
    <row r="6258" spans="7:8">
      <c r="G6258" s="31" t="str">
        <f t="shared" si="48"/>
        <v> </v>
      </c>
      <c r="H6258" s="31" t="str">
        <f t="shared" si="49"/>
        <v> </v>
      </c>
    </row>
    <row r="6259" spans="7:8">
      <c r="G6259" s="31" t="str">
        <f t="shared" si="48"/>
        <v> </v>
      </c>
      <c r="H6259" s="31" t="str">
        <f t="shared" si="49"/>
        <v> </v>
      </c>
    </row>
    <row r="6260" spans="7:8">
      <c r="G6260" s="31" t="str">
        <f t="shared" si="48"/>
        <v> </v>
      </c>
      <c r="H6260" s="31" t="str">
        <f t="shared" si="49"/>
        <v> </v>
      </c>
    </row>
    <row r="6261" spans="7:8">
      <c r="G6261" s="31" t="str">
        <f t="shared" si="48"/>
        <v> </v>
      </c>
      <c r="H6261" s="31" t="str">
        <f t="shared" si="49"/>
        <v> </v>
      </c>
    </row>
    <row r="6262" spans="7:8">
      <c r="G6262" s="31" t="str">
        <f t="shared" si="48"/>
        <v> </v>
      </c>
      <c r="H6262" s="31" t="str">
        <f t="shared" si="49"/>
        <v> </v>
      </c>
    </row>
    <row r="6263" spans="7:8">
      <c r="G6263" s="31" t="str">
        <f t="shared" si="48"/>
        <v> </v>
      </c>
      <c r="H6263" s="31" t="str">
        <f t="shared" si="49"/>
        <v> </v>
      </c>
    </row>
    <row r="6264" spans="7:8">
      <c r="G6264" s="31" t="str">
        <f t="shared" si="48"/>
        <v> </v>
      </c>
      <c r="H6264" s="31" t="str">
        <f t="shared" si="49"/>
        <v> </v>
      </c>
    </row>
    <row r="6265" spans="7:8">
      <c r="G6265" s="31" t="str">
        <f t="shared" si="48"/>
        <v> </v>
      </c>
      <c r="H6265" s="31" t="str">
        <f t="shared" si="49"/>
        <v> </v>
      </c>
    </row>
    <row r="6266" spans="7:8">
      <c r="G6266" s="31" t="str">
        <f t="shared" si="48"/>
        <v> </v>
      </c>
      <c r="H6266" s="31" t="str">
        <f t="shared" si="49"/>
        <v> </v>
      </c>
    </row>
    <row r="6267" spans="7:8">
      <c r="G6267" s="31" t="str">
        <f t="shared" si="48"/>
        <v> </v>
      </c>
      <c r="H6267" s="31" t="str">
        <f t="shared" si="49"/>
        <v> </v>
      </c>
    </row>
    <row r="6268" spans="7:8">
      <c r="G6268" s="31" t="str">
        <f t="shared" si="48"/>
        <v> </v>
      </c>
      <c r="H6268" s="31" t="str">
        <f t="shared" si="49"/>
        <v> </v>
      </c>
    </row>
    <row r="6269" spans="7:8">
      <c r="G6269" s="31" t="str">
        <f t="shared" si="48"/>
        <v> </v>
      </c>
      <c r="H6269" s="31" t="str">
        <f t="shared" si="49"/>
        <v> </v>
      </c>
    </row>
    <row r="6270" spans="7:8">
      <c r="G6270" s="31" t="str">
        <f t="shared" si="48"/>
        <v> </v>
      </c>
      <c r="H6270" s="31" t="str">
        <f t="shared" si="49"/>
        <v> </v>
      </c>
    </row>
    <row r="6271" spans="7:8">
      <c r="G6271" s="31" t="str">
        <f t="shared" si="48"/>
        <v> </v>
      </c>
      <c r="H6271" s="31" t="str">
        <f t="shared" si="49"/>
        <v> </v>
      </c>
    </row>
    <row r="6272" spans="7:8">
      <c r="G6272" s="31" t="str">
        <f t="shared" si="48"/>
        <v> </v>
      </c>
      <c r="H6272" s="31" t="str">
        <f t="shared" si="49"/>
        <v> </v>
      </c>
    </row>
    <row r="6273" spans="7:8">
      <c r="G6273" s="31" t="str">
        <f t="shared" si="48"/>
        <v> </v>
      </c>
      <c r="H6273" s="31" t="str">
        <f t="shared" si="49"/>
        <v> </v>
      </c>
    </row>
    <row r="6274" spans="7:8">
      <c r="G6274" s="31" t="str">
        <f t="shared" si="48"/>
        <v> </v>
      </c>
      <c r="H6274" s="31" t="str">
        <f t="shared" si="49"/>
        <v> </v>
      </c>
    </row>
    <row r="6275" spans="7:8">
      <c r="G6275" s="31" t="str">
        <f t="shared" si="48"/>
        <v> </v>
      </c>
      <c r="H6275" s="31" t="str">
        <f t="shared" si="49"/>
        <v> </v>
      </c>
    </row>
    <row r="6276" spans="7:8">
      <c r="G6276" s="31" t="str">
        <f t="shared" si="48"/>
        <v> </v>
      </c>
      <c r="H6276" s="31" t="str">
        <f t="shared" si="49"/>
        <v> </v>
      </c>
    </row>
    <row r="6277" spans="7:8">
      <c r="G6277" s="31" t="str">
        <f t="shared" si="48"/>
        <v> </v>
      </c>
      <c r="H6277" s="31" t="str">
        <f t="shared" si="49"/>
        <v> </v>
      </c>
    </row>
    <row r="6278" spans="7:8">
      <c r="G6278" s="31" t="str">
        <f t="shared" si="48"/>
        <v> </v>
      </c>
      <c r="H6278" s="31" t="str">
        <f t="shared" si="49"/>
        <v> </v>
      </c>
    </row>
    <row r="6279" spans="7:8">
      <c r="G6279" s="31" t="str">
        <f t="shared" si="48"/>
        <v> </v>
      </c>
      <c r="H6279" s="31" t="str">
        <f t="shared" si="49"/>
        <v> </v>
      </c>
    </row>
    <row r="6280" spans="7:8">
      <c r="G6280" s="31" t="str">
        <f t="shared" si="48"/>
        <v> </v>
      </c>
      <c r="H6280" s="31" t="str">
        <f t="shared" si="49"/>
        <v> </v>
      </c>
    </row>
    <row r="6281" spans="7:8">
      <c r="G6281" s="31" t="str">
        <f t="shared" si="48"/>
        <v> </v>
      </c>
      <c r="H6281" s="31" t="str">
        <f t="shared" si="49"/>
        <v> </v>
      </c>
    </row>
    <row r="6282" spans="7:8">
      <c r="G6282" s="31" t="str">
        <f t="shared" si="48"/>
        <v> </v>
      </c>
      <c r="H6282" s="31" t="str">
        <f t="shared" si="49"/>
        <v> </v>
      </c>
    </row>
    <row r="6283" spans="7:8">
      <c r="G6283" s="31" t="str">
        <f t="shared" si="48"/>
        <v> </v>
      </c>
      <c r="H6283" s="31" t="str">
        <f t="shared" si="49"/>
        <v> </v>
      </c>
    </row>
    <row r="6284" spans="7:8">
      <c r="G6284" s="31" t="str">
        <f t="shared" si="48"/>
        <v> </v>
      </c>
      <c r="H6284" s="31" t="str">
        <f t="shared" si="49"/>
        <v> </v>
      </c>
    </row>
    <row r="6285" spans="7:8">
      <c r="G6285" s="31" t="str">
        <f t="shared" si="48"/>
        <v> </v>
      </c>
      <c r="H6285" s="31" t="str">
        <f t="shared" si="49"/>
        <v> </v>
      </c>
    </row>
    <row r="6286" spans="7:8">
      <c r="G6286" s="31" t="str">
        <f t="shared" si="48"/>
        <v> </v>
      </c>
      <c r="H6286" s="31" t="str">
        <f t="shared" si="49"/>
        <v> </v>
      </c>
    </row>
    <row r="6287" spans="7:8">
      <c r="G6287" s="31" t="str">
        <f t="shared" si="48"/>
        <v> </v>
      </c>
      <c r="H6287" s="31" t="str">
        <f t="shared" si="49"/>
        <v> </v>
      </c>
    </row>
    <row r="6288" spans="7:8">
      <c r="G6288" s="31" t="str">
        <f t="shared" si="48"/>
        <v> </v>
      </c>
      <c r="H6288" s="31" t="str">
        <f t="shared" si="49"/>
        <v> </v>
      </c>
    </row>
    <row r="6289" spans="7:8">
      <c r="G6289" s="31" t="str">
        <f t="shared" si="48"/>
        <v> </v>
      </c>
      <c r="H6289" s="31" t="str">
        <f t="shared" si="49"/>
        <v> </v>
      </c>
    </row>
    <row r="6290" spans="7:8">
      <c r="G6290" s="31" t="str">
        <f t="shared" si="48"/>
        <v> </v>
      </c>
      <c r="H6290" s="31" t="str">
        <f t="shared" si="49"/>
        <v> </v>
      </c>
    </row>
    <row r="6291" spans="7:8">
      <c r="G6291" s="31" t="str">
        <f t="shared" si="48"/>
        <v> </v>
      </c>
      <c r="H6291" s="31" t="str">
        <f t="shared" si="49"/>
        <v> </v>
      </c>
    </row>
    <row r="6292" spans="7:8">
      <c r="G6292" s="31" t="str">
        <f t="shared" si="48"/>
        <v> </v>
      </c>
      <c r="H6292" s="31" t="str">
        <f t="shared" si="49"/>
        <v> </v>
      </c>
    </row>
    <row r="6293" spans="7:8">
      <c r="G6293" s="31" t="str">
        <f t="shared" si="48"/>
        <v> </v>
      </c>
      <c r="H6293" s="31" t="str">
        <f t="shared" si="49"/>
        <v> </v>
      </c>
    </row>
    <row r="6294" spans="7:8">
      <c r="G6294" s="31" t="str">
        <f t="shared" si="48"/>
        <v> </v>
      </c>
      <c r="H6294" s="31" t="str">
        <f t="shared" si="49"/>
        <v> </v>
      </c>
    </row>
    <row r="6295" spans="7:8">
      <c r="G6295" s="31" t="str">
        <f t="shared" si="48"/>
        <v> </v>
      </c>
      <c r="H6295" s="31" t="str">
        <f t="shared" si="49"/>
        <v> </v>
      </c>
    </row>
    <row r="6296" spans="7:8">
      <c r="G6296" s="31" t="str">
        <f t="shared" si="48"/>
        <v> </v>
      </c>
      <c r="H6296" s="31" t="str">
        <f t="shared" si="49"/>
        <v> </v>
      </c>
    </row>
    <row r="6297" spans="7:8">
      <c r="G6297" s="31" t="str">
        <f t="shared" si="48"/>
        <v> </v>
      </c>
      <c r="H6297" s="31" t="str">
        <f t="shared" si="49"/>
        <v> </v>
      </c>
    </row>
    <row r="6298" spans="7:8">
      <c r="G6298" s="31" t="str">
        <f t="shared" si="48"/>
        <v> </v>
      </c>
      <c r="H6298" s="31" t="str">
        <f t="shared" si="49"/>
        <v> </v>
      </c>
    </row>
    <row r="6299" spans="7:8">
      <c r="G6299" s="31" t="str">
        <f t="shared" si="48"/>
        <v> </v>
      </c>
      <c r="H6299" s="31" t="str">
        <f t="shared" si="49"/>
        <v> </v>
      </c>
    </row>
    <row r="6300" spans="7:8">
      <c r="G6300" s="31" t="str">
        <f t="shared" si="48"/>
        <v> </v>
      </c>
      <c r="H6300" s="31" t="str">
        <f t="shared" si="49"/>
        <v> </v>
      </c>
    </row>
    <row r="6301" spans="7:8">
      <c r="G6301" s="31" t="str">
        <f t="shared" si="48"/>
        <v> </v>
      </c>
      <c r="H6301" s="31" t="str">
        <f t="shared" si="49"/>
        <v> </v>
      </c>
    </row>
    <row r="6302" spans="7:8">
      <c r="G6302" s="31" t="str">
        <f t="shared" si="48"/>
        <v> </v>
      </c>
      <c r="H6302" s="31" t="str">
        <f t="shared" si="49"/>
        <v> </v>
      </c>
    </row>
    <row r="6303" spans="7:8">
      <c r="G6303" s="31" t="str">
        <f t="shared" si="48"/>
        <v> </v>
      </c>
      <c r="H6303" s="31" t="str">
        <f t="shared" si="49"/>
        <v> </v>
      </c>
    </row>
    <row r="6304" spans="7:8">
      <c r="G6304" s="31" t="str">
        <f t="shared" si="48"/>
        <v> </v>
      </c>
      <c r="H6304" s="31" t="str">
        <f t="shared" si="49"/>
        <v> </v>
      </c>
    </row>
    <row r="6305" spans="7:8">
      <c r="G6305" s="31" t="str">
        <f t="shared" si="48"/>
        <v> </v>
      </c>
      <c r="H6305" s="31" t="str">
        <f t="shared" si="49"/>
        <v> </v>
      </c>
    </row>
    <row r="6306" spans="7:8">
      <c r="G6306" s="31" t="str">
        <f t="shared" si="48"/>
        <v> </v>
      </c>
      <c r="H6306" s="31" t="str">
        <f t="shared" si="49"/>
        <v> </v>
      </c>
    </row>
    <row r="6307" spans="7:8">
      <c r="G6307" s="31" t="str">
        <f t="shared" si="48"/>
        <v> </v>
      </c>
      <c r="H6307" s="31" t="str">
        <f t="shared" si="49"/>
        <v> </v>
      </c>
    </row>
    <row r="6308" spans="7:8">
      <c r="G6308" s="31" t="str">
        <f t="shared" si="48"/>
        <v> </v>
      </c>
      <c r="H6308" s="31" t="str">
        <f t="shared" si="49"/>
        <v> </v>
      </c>
    </row>
    <row r="6309" spans="7:8">
      <c r="G6309" s="31" t="str">
        <f t="shared" si="48"/>
        <v> </v>
      </c>
      <c r="H6309" s="31" t="str">
        <f t="shared" si="49"/>
        <v> </v>
      </c>
    </row>
    <row r="6310" spans="7:8">
      <c r="G6310" s="31" t="str">
        <f t="shared" si="48"/>
        <v> </v>
      </c>
      <c r="H6310" s="31" t="str">
        <f t="shared" si="49"/>
        <v> </v>
      </c>
    </row>
    <row r="6311" spans="7:8">
      <c r="G6311" s="31" t="str">
        <f t="shared" si="48"/>
        <v> </v>
      </c>
      <c r="H6311" s="31" t="str">
        <f t="shared" si="49"/>
        <v> </v>
      </c>
    </row>
    <row r="6312" spans="7:8">
      <c r="G6312" s="31" t="str">
        <f t="shared" si="48"/>
        <v> </v>
      </c>
      <c r="H6312" s="31" t="str">
        <f t="shared" si="49"/>
        <v> </v>
      </c>
    </row>
    <row r="6313" spans="7:8">
      <c r="G6313" s="31" t="str">
        <f t="shared" si="48"/>
        <v> </v>
      </c>
      <c r="H6313" s="31" t="str">
        <f t="shared" si="49"/>
        <v> </v>
      </c>
    </row>
    <row r="6314" spans="7:8">
      <c r="G6314" s="31" t="str">
        <f t="shared" si="48"/>
        <v> </v>
      </c>
      <c r="H6314" s="31" t="str">
        <f t="shared" si="49"/>
        <v> </v>
      </c>
    </row>
    <row r="6315" spans="7:8">
      <c r="G6315" s="31" t="str">
        <f t="shared" si="48"/>
        <v> </v>
      </c>
      <c r="H6315" s="31" t="str">
        <f t="shared" si="49"/>
        <v> </v>
      </c>
    </row>
    <row r="6316" spans="7:8">
      <c r="G6316" s="31" t="str">
        <f t="shared" si="48"/>
        <v> </v>
      </c>
      <c r="H6316" s="31" t="str">
        <f t="shared" si="49"/>
        <v> </v>
      </c>
    </row>
    <row r="6317" spans="7:8">
      <c r="G6317" s="31" t="str">
        <f t="shared" si="48"/>
        <v> </v>
      </c>
      <c r="H6317" s="31" t="str">
        <f t="shared" si="49"/>
        <v> </v>
      </c>
    </row>
    <row r="6318" spans="7:8">
      <c r="G6318" s="31" t="str">
        <f t="shared" si="48"/>
        <v> </v>
      </c>
      <c r="H6318" s="31" t="str">
        <f t="shared" si="49"/>
        <v> </v>
      </c>
    </row>
    <row r="6319" spans="7:8">
      <c r="G6319" s="31" t="str">
        <f t="shared" si="48"/>
        <v> </v>
      </c>
      <c r="H6319" s="31" t="str">
        <f t="shared" si="49"/>
        <v> </v>
      </c>
    </row>
    <row r="6320" spans="7:8">
      <c r="G6320" s="31" t="str">
        <f t="shared" si="48"/>
        <v> </v>
      </c>
      <c r="H6320" s="31" t="str">
        <f t="shared" si="49"/>
        <v> </v>
      </c>
    </row>
    <row r="6321" spans="7:8">
      <c r="G6321" s="31" t="str">
        <f t="shared" si="48"/>
        <v> </v>
      </c>
      <c r="H6321" s="31" t="str">
        <f t="shared" si="49"/>
        <v> </v>
      </c>
    </row>
    <row r="6322" spans="7:8">
      <c r="G6322" s="31" t="str">
        <f t="shared" si="48"/>
        <v> </v>
      </c>
      <c r="H6322" s="31" t="str">
        <f t="shared" si="49"/>
        <v> </v>
      </c>
    </row>
    <row r="6323" spans="7:8">
      <c r="G6323" s="31" t="str">
        <f t="shared" si="48"/>
        <v> </v>
      </c>
      <c r="H6323" s="31" t="str">
        <f t="shared" si="49"/>
        <v> </v>
      </c>
    </row>
    <row r="6324" spans="7:8">
      <c r="G6324" s="31" t="str">
        <f t="shared" si="48"/>
        <v> </v>
      </c>
      <c r="H6324" s="31" t="str">
        <f t="shared" si="49"/>
        <v> </v>
      </c>
    </row>
    <row r="6325" spans="7:8">
      <c r="G6325" s="31" t="str">
        <f t="shared" si="48"/>
        <v> </v>
      </c>
      <c r="H6325" s="31" t="str">
        <f t="shared" si="49"/>
        <v> </v>
      </c>
    </row>
    <row r="6326" spans="7:8">
      <c r="G6326" s="31" t="str">
        <f t="shared" si="48"/>
        <v> </v>
      </c>
      <c r="H6326" s="31" t="str">
        <f t="shared" si="49"/>
        <v> </v>
      </c>
    </row>
    <row r="6327" spans="7:8">
      <c r="G6327" s="31" t="str">
        <f t="shared" si="48"/>
        <v> </v>
      </c>
      <c r="H6327" s="31" t="str">
        <f t="shared" si="49"/>
        <v> </v>
      </c>
    </row>
    <row r="6328" spans="7:8">
      <c r="G6328" s="31" t="str">
        <f t="shared" si="48"/>
        <v> </v>
      </c>
      <c r="H6328" s="31" t="str">
        <f t="shared" si="49"/>
        <v> </v>
      </c>
    </row>
    <row r="6329" spans="7:8">
      <c r="G6329" s="31" t="str">
        <f t="shared" si="48"/>
        <v> </v>
      </c>
      <c r="H6329" s="31" t="str">
        <f t="shared" si="49"/>
        <v> </v>
      </c>
    </row>
    <row r="6330" spans="7:8">
      <c r="G6330" s="31" t="str">
        <f t="shared" si="48"/>
        <v> </v>
      </c>
      <c r="H6330" s="31" t="str">
        <f t="shared" si="49"/>
        <v> </v>
      </c>
    </row>
    <row r="6331" spans="7:8">
      <c r="G6331" s="31" t="str">
        <f t="shared" si="48"/>
        <v> </v>
      </c>
      <c r="H6331" s="31" t="str">
        <f t="shared" si="49"/>
        <v> </v>
      </c>
    </row>
    <row r="6332" spans="7:8">
      <c r="G6332" s="31" t="str">
        <f t="shared" si="48"/>
        <v> </v>
      </c>
      <c r="H6332" s="31" t="str">
        <f t="shared" si="49"/>
        <v> </v>
      </c>
    </row>
    <row r="6333" spans="7:8">
      <c r="G6333" s="31" t="str">
        <f t="shared" si="48"/>
        <v> </v>
      </c>
      <c r="H6333" s="31" t="str">
        <f t="shared" si="49"/>
        <v> </v>
      </c>
    </row>
    <row r="6334" spans="7:8">
      <c r="G6334" s="31" t="str">
        <f t="shared" si="48"/>
        <v> </v>
      </c>
      <c r="H6334" s="31" t="str">
        <f t="shared" si="49"/>
        <v> </v>
      </c>
    </row>
    <row r="6335" spans="7:8">
      <c r="G6335" s="31" t="str">
        <f t="shared" si="48"/>
        <v> </v>
      </c>
      <c r="H6335" s="31" t="str">
        <f t="shared" si="49"/>
        <v> </v>
      </c>
    </row>
    <row r="6336" spans="7:8">
      <c r="G6336" s="31" t="str">
        <f t="shared" si="48"/>
        <v> </v>
      </c>
      <c r="H6336" s="31" t="str">
        <f t="shared" si="49"/>
        <v> </v>
      </c>
    </row>
    <row r="6337" spans="7:8">
      <c r="G6337" s="31" t="str">
        <f t="shared" si="48"/>
        <v> </v>
      </c>
      <c r="H6337" s="31" t="str">
        <f t="shared" si="49"/>
        <v> </v>
      </c>
    </row>
    <row r="6338" spans="7:8">
      <c r="G6338" s="31" t="str">
        <f t="shared" si="48"/>
        <v> </v>
      </c>
      <c r="H6338" s="31" t="str">
        <f t="shared" si="49"/>
        <v> </v>
      </c>
    </row>
    <row r="6339" spans="7:8">
      <c r="G6339" s="31" t="str">
        <f t="shared" si="48"/>
        <v> </v>
      </c>
      <c r="H6339" s="31" t="str">
        <f t="shared" si="49"/>
        <v> </v>
      </c>
    </row>
    <row r="6340" spans="7:8">
      <c r="G6340" s="31" t="str">
        <f t="shared" si="48"/>
        <v> </v>
      </c>
      <c r="H6340" s="31" t="str">
        <f t="shared" si="49"/>
        <v> </v>
      </c>
    </row>
    <row r="6341" spans="7:8">
      <c r="G6341" s="31" t="str">
        <f t="shared" si="48"/>
        <v> </v>
      </c>
      <c r="H6341" s="31" t="str">
        <f t="shared" si="49"/>
        <v> </v>
      </c>
    </row>
    <row r="6342" spans="7:8">
      <c r="G6342" s="31" t="str">
        <f t="shared" si="48"/>
        <v> </v>
      </c>
      <c r="H6342" s="31" t="str">
        <f t="shared" si="49"/>
        <v> </v>
      </c>
    </row>
    <row r="6343" spans="7:8">
      <c r="G6343" s="31" t="str">
        <f t="shared" si="48"/>
        <v> </v>
      </c>
      <c r="H6343" s="31" t="str">
        <f t="shared" si="49"/>
        <v> </v>
      </c>
    </row>
    <row r="6344" spans="7:8">
      <c r="G6344" s="31" t="str">
        <f t="shared" si="48"/>
        <v> </v>
      </c>
      <c r="H6344" s="31" t="str">
        <f t="shared" si="49"/>
        <v> </v>
      </c>
    </row>
    <row r="6345" spans="7:8">
      <c r="G6345" s="31" t="str">
        <f t="shared" si="48"/>
        <v> </v>
      </c>
      <c r="H6345" s="31" t="str">
        <f t="shared" si="49"/>
        <v> </v>
      </c>
    </row>
    <row r="6346" spans="7:8">
      <c r="G6346" s="31" t="str">
        <f t="shared" si="48"/>
        <v> </v>
      </c>
      <c r="H6346" s="31" t="str">
        <f t="shared" si="49"/>
        <v> </v>
      </c>
    </row>
    <row r="6347" spans="7:8">
      <c r="G6347" s="31" t="str">
        <f t="shared" si="48"/>
        <v> </v>
      </c>
      <c r="H6347" s="31" t="str">
        <f t="shared" si="49"/>
        <v> </v>
      </c>
    </row>
    <row r="6348" spans="7:8">
      <c r="G6348" s="31" t="str">
        <f t="shared" si="48"/>
        <v> </v>
      </c>
      <c r="H6348" s="31" t="str">
        <f t="shared" si="49"/>
        <v> </v>
      </c>
    </row>
    <row r="6349" spans="7:8">
      <c r="G6349" s="31" t="str">
        <f t="shared" si="48"/>
        <v> </v>
      </c>
      <c r="H6349" s="31" t="str">
        <f t="shared" si="49"/>
        <v> </v>
      </c>
    </row>
    <row r="6350" spans="7:8">
      <c r="G6350" s="31" t="str">
        <f t="shared" si="48"/>
        <v> </v>
      </c>
      <c r="H6350" s="31" t="str">
        <f t="shared" si="49"/>
        <v> </v>
      </c>
    </row>
    <row r="6351" spans="7:8">
      <c r="G6351" s="31" t="str">
        <f t="shared" si="48"/>
        <v> </v>
      </c>
      <c r="H6351" s="31" t="str">
        <f t="shared" si="49"/>
        <v> </v>
      </c>
    </row>
    <row r="6352" spans="7:8">
      <c r="G6352" s="31" t="str">
        <f t="shared" si="48"/>
        <v> </v>
      </c>
      <c r="H6352" s="31" t="str">
        <f t="shared" si="49"/>
        <v> </v>
      </c>
    </row>
    <row r="6353" spans="7:8">
      <c r="G6353" s="31" t="str">
        <f t="shared" si="48"/>
        <v> </v>
      </c>
      <c r="H6353" s="31" t="str">
        <f t="shared" si="49"/>
        <v> </v>
      </c>
    </row>
    <row r="6354" spans="7:8">
      <c r="G6354" s="31" t="str">
        <f t="shared" si="48"/>
        <v> </v>
      </c>
      <c r="H6354" s="31" t="str">
        <f t="shared" si="49"/>
        <v> </v>
      </c>
    </row>
    <row r="6355" spans="7:8">
      <c r="G6355" s="31" t="str">
        <f t="shared" si="48"/>
        <v> </v>
      </c>
      <c r="H6355" s="31" t="str">
        <f t="shared" si="49"/>
        <v> </v>
      </c>
    </row>
    <row r="6356" spans="7:8">
      <c r="G6356" s="31" t="str">
        <f t="shared" si="48"/>
        <v> </v>
      </c>
      <c r="H6356" s="31" t="str">
        <f t="shared" si="49"/>
        <v> </v>
      </c>
    </row>
    <row r="6357" spans="7:8">
      <c r="G6357" s="31" t="str">
        <f t="shared" si="48"/>
        <v> </v>
      </c>
      <c r="H6357" s="31" t="str">
        <f t="shared" si="49"/>
        <v> </v>
      </c>
    </row>
    <row r="6358" spans="7:8">
      <c r="G6358" s="31" t="str">
        <f t="shared" si="48"/>
        <v> </v>
      </c>
      <c r="H6358" s="31" t="str">
        <f t="shared" si="49"/>
        <v> </v>
      </c>
    </row>
    <row r="6359" spans="7:8">
      <c r="G6359" s="31" t="str">
        <f t="shared" si="48"/>
        <v> </v>
      </c>
      <c r="H6359" s="31" t="str">
        <f t="shared" si="49"/>
        <v> </v>
      </c>
    </row>
    <row r="6360" spans="7:8">
      <c r="G6360" s="31" t="str">
        <f t="shared" si="48"/>
        <v> </v>
      </c>
      <c r="H6360" s="31" t="str">
        <f t="shared" si="49"/>
        <v> </v>
      </c>
    </row>
    <row r="6361" spans="7:8">
      <c r="G6361" s="31" t="str">
        <f t="shared" si="48"/>
        <v> </v>
      </c>
      <c r="H6361" s="31" t="str">
        <f t="shared" si="49"/>
        <v> </v>
      </c>
    </row>
    <row r="6362" spans="7:8">
      <c r="G6362" s="31" t="str">
        <f t="shared" si="48"/>
        <v> </v>
      </c>
      <c r="H6362" s="31" t="str">
        <f t="shared" si="49"/>
        <v> </v>
      </c>
    </row>
    <row r="6363" spans="7:8">
      <c r="G6363" s="31" t="str">
        <f t="shared" si="48"/>
        <v> </v>
      </c>
      <c r="H6363" s="31" t="str">
        <f t="shared" si="49"/>
        <v> </v>
      </c>
    </row>
    <row r="6364" spans="7:8">
      <c r="G6364" s="31" t="str">
        <f t="shared" si="48"/>
        <v> </v>
      </c>
      <c r="H6364" s="31" t="str">
        <f t="shared" si="49"/>
        <v> </v>
      </c>
    </row>
    <row r="6365" spans="7:8">
      <c r="G6365" s="31" t="str">
        <f t="shared" si="48"/>
        <v> </v>
      </c>
      <c r="H6365" s="31" t="str">
        <f t="shared" si="49"/>
        <v> </v>
      </c>
    </row>
    <row r="6366" spans="7:8">
      <c r="G6366" s="31" t="str">
        <f t="shared" si="48"/>
        <v> </v>
      </c>
      <c r="H6366" s="31" t="str">
        <f t="shared" si="49"/>
        <v> </v>
      </c>
    </row>
    <row r="6367" spans="7:8">
      <c r="G6367" s="31" t="str">
        <f t="shared" si="48"/>
        <v> </v>
      </c>
      <c r="H6367" s="31" t="str">
        <f t="shared" si="49"/>
        <v> </v>
      </c>
    </row>
    <row r="6368" spans="7:8">
      <c r="G6368" s="31" t="str">
        <f t="shared" si="48"/>
        <v> </v>
      </c>
      <c r="H6368" s="31" t="str">
        <f t="shared" si="49"/>
        <v> </v>
      </c>
    </row>
    <row r="6369" spans="7:8">
      <c r="G6369" s="31" t="str">
        <f t="shared" si="48"/>
        <v> </v>
      </c>
      <c r="H6369" s="31" t="str">
        <f t="shared" si="49"/>
        <v> </v>
      </c>
    </row>
    <row r="6370" spans="7:8">
      <c r="G6370" s="31" t="str">
        <f t="shared" si="48"/>
        <v> </v>
      </c>
      <c r="H6370" s="31" t="str">
        <f t="shared" si="49"/>
        <v> </v>
      </c>
    </row>
    <row r="6371" spans="7:8">
      <c r="G6371" s="31" t="str">
        <f t="shared" si="48"/>
        <v> </v>
      </c>
      <c r="H6371" s="31" t="str">
        <f t="shared" si="49"/>
        <v> </v>
      </c>
    </row>
    <row r="6372" spans="7:8">
      <c r="G6372" s="31" t="str">
        <f t="shared" si="48"/>
        <v> </v>
      </c>
      <c r="H6372" s="31" t="str">
        <f t="shared" si="49"/>
        <v> </v>
      </c>
    </row>
    <row r="6373" spans="7:8">
      <c r="G6373" s="31" t="str">
        <f t="shared" si="48"/>
        <v> </v>
      </c>
      <c r="H6373" s="31" t="str">
        <f t="shared" si="49"/>
        <v> </v>
      </c>
    </row>
    <row r="6374" spans="7:8">
      <c r="G6374" s="31" t="str">
        <f t="shared" si="48"/>
        <v> </v>
      </c>
      <c r="H6374" s="31" t="str">
        <f t="shared" si="49"/>
        <v> </v>
      </c>
    </row>
    <row r="6375" spans="7:8">
      <c r="G6375" s="31" t="str">
        <f t="shared" si="48"/>
        <v> </v>
      </c>
      <c r="H6375" s="31" t="str">
        <f t="shared" si="49"/>
        <v> </v>
      </c>
    </row>
    <row r="6376" spans="7:8">
      <c r="G6376" s="31" t="str">
        <f t="shared" si="48"/>
        <v> </v>
      </c>
      <c r="H6376" s="31" t="str">
        <f t="shared" si="49"/>
        <v> </v>
      </c>
    </row>
    <row r="6377" spans="7:8">
      <c r="G6377" s="31" t="str">
        <f t="shared" ref="G6377:G6631" si="50">IFERROR(IF($D6377&gt;0,IF($D6377=$G$1,$F6377," ")," ")," ")</f>
        <v> </v>
      </c>
      <c r="H6377" s="31" t="str">
        <f t="shared" ref="H6377:H6631" si="51">IFERROR(IF($D6377&gt;0,IF($D6377=$H$1,$F6377," ")," ")," ")</f>
        <v> </v>
      </c>
    </row>
    <row r="6378" spans="7:8">
      <c r="G6378" s="31" t="str">
        <f t="shared" si="50"/>
        <v> </v>
      </c>
      <c r="H6378" s="31" t="str">
        <f t="shared" si="51"/>
        <v> </v>
      </c>
    </row>
    <row r="6379" spans="7:8">
      <c r="G6379" s="31" t="str">
        <f t="shared" si="50"/>
        <v> </v>
      </c>
      <c r="H6379" s="31" t="str">
        <f t="shared" si="51"/>
        <v> </v>
      </c>
    </row>
    <row r="6380" spans="7:8">
      <c r="G6380" s="31" t="str">
        <f t="shared" si="50"/>
        <v> </v>
      </c>
      <c r="H6380" s="31" t="str">
        <f t="shared" si="51"/>
        <v> </v>
      </c>
    </row>
    <row r="6381" spans="7:8">
      <c r="G6381" s="31" t="str">
        <f t="shared" si="50"/>
        <v> </v>
      </c>
      <c r="H6381" s="31" t="str">
        <f t="shared" si="51"/>
        <v> </v>
      </c>
    </row>
    <row r="6382" spans="7:8">
      <c r="G6382" s="31" t="str">
        <f t="shared" si="50"/>
        <v> </v>
      </c>
      <c r="H6382" s="31" t="str">
        <f t="shared" si="51"/>
        <v> </v>
      </c>
    </row>
    <row r="6383" spans="7:8">
      <c r="G6383" s="31" t="str">
        <f t="shared" si="50"/>
        <v> </v>
      </c>
      <c r="H6383" s="31" t="str">
        <f t="shared" si="51"/>
        <v> </v>
      </c>
    </row>
    <row r="6384" spans="7:8">
      <c r="G6384" s="31" t="str">
        <f t="shared" si="50"/>
        <v> </v>
      </c>
      <c r="H6384" s="31" t="str">
        <f t="shared" si="51"/>
        <v> </v>
      </c>
    </row>
    <row r="6385" spans="7:8">
      <c r="G6385" s="31" t="str">
        <f t="shared" si="50"/>
        <v> </v>
      </c>
      <c r="H6385" s="31" t="str">
        <f t="shared" si="51"/>
        <v> </v>
      </c>
    </row>
    <row r="6386" spans="7:8">
      <c r="G6386" s="31" t="str">
        <f t="shared" si="50"/>
        <v> </v>
      </c>
      <c r="H6386" s="31" t="str">
        <f t="shared" si="51"/>
        <v> </v>
      </c>
    </row>
    <row r="6387" spans="7:8">
      <c r="G6387" s="31" t="str">
        <f t="shared" si="50"/>
        <v> </v>
      </c>
      <c r="H6387" s="31" t="str">
        <f t="shared" si="51"/>
        <v> </v>
      </c>
    </row>
    <row r="6388" spans="7:8">
      <c r="G6388" s="31" t="str">
        <f t="shared" si="50"/>
        <v> </v>
      </c>
      <c r="H6388" s="31" t="str">
        <f t="shared" si="51"/>
        <v> </v>
      </c>
    </row>
    <row r="6389" spans="7:8">
      <c r="G6389" s="31" t="str">
        <f t="shared" si="50"/>
        <v> </v>
      </c>
      <c r="H6389" s="31" t="str">
        <f t="shared" si="51"/>
        <v> </v>
      </c>
    </row>
    <row r="6390" spans="7:8">
      <c r="G6390" s="31" t="str">
        <f t="shared" si="50"/>
        <v> </v>
      </c>
      <c r="H6390" s="31" t="str">
        <f t="shared" si="51"/>
        <v> </v>
      </c>
    </row>
    <row r="6391" spans="7:8">
      <c r="G6391" s="31" t="str">
        <f t="shared" si="50"/>
        <v> </v>
      </c>
      <c r="H6391" s="31" t="str">
        <f t="shared" si="51"/>
        <v> </v>
      </c>
    </row>
    <row r="6392" spans="7:8">
      <c r="G6392" s="31" t="str">
        <f t="shared" si="50"/>
        <v> </v>
      </c>
      <c r="H6392" s="31" t="str">
        <f t="shared" si="51"/>
        <v> </v>
      </c>
    </row>
    <row r="6393" spans="7:8">
      <c r="G6393" s="31" t="str">
        <f t="shared" si="50"/>
        <v> </v>
      </c>
      <c r="H6393" s="31" t="str">
        <f t="shared" si="51"/>
        <v> </v>
      </c>
    </row>
    <row r="6394" spans="7:8">
      <c r="G6394" s="31" t="str">
        <f t="shared" si="50"/>
        <v> </v>
      </c>
      <c r="H6394" s="31" t="str">
        <f t="shared" si="51"/>
        <v> </v>
      </c>
    </row>
    <row r="6395" spans="7:8">
      <c r="G6395" s="31" t="str">
        <f t="shared" si="50"/>
        <v> </v>
      </c>
      <c r="H6395" s="31" t="str">
        <f t="shared" si="51"/>
        <v> </v>
      </c>
    </row>
    <row r="6396" spans="7:8">
      <c r="G6396" s="31" t="str">
        <f t="shared" si="50"/>
        <v> </v>
      </c>
      <c r="H6396" s="31" t="str">
        <f t="shared" si="51"/>
        <v> </v>
      </c>
    </row>
    <row r="6397" spans="7:8">
      <c r="G6397" s="31" t="str">
        <f t="shared" si="50"/>
        <v> </v>
      </c>
      <c r="H6397" s="31" t="str">
        <f t="shared" si="51"/>
        <v> </v>
      </c>
    </row>
    <row r="6398" spans="7:8">
      <c r="G6398" s="31" t="str">
        <f t="shared" si="50"/>
        <v> </v>
      </c>
      <c r="H6398" s="31" t="str">
        <f t="shared" si="51"/>
        <v> </v>
      </c>
    </row>
    <row r="6399" spans="7:8">
      <c r="G6399" s="31" t="str">
        <f t="shared" si="50"/>
        <v> </v>
      </c>
      <c r="H6399" s="31" t="str">
        <f t="shared" si="51"/>
        <v> </v>
      </c>
    </row>
    <row r="6400" spans="7:8">
      <c r="G6400" s="31" t="str">
        <f t="shared" si="50"/>
        <v> </v>
      </c>
      <c r="H6400" s="31" t="str">
        <f t="shared" si="51"/>
        <v> </v>
      </c>
    </row>
    <row r="6401" spans="7:8">
      <c r="G6401" s="31" t="str">
        <f t="shared" si="50"/>
        <v> </v>
      </c>
      <c r="H6401" s="31" t="str">
        <f t="shared" si="51"/>
        <v> </v>
      </c>
    </row>
    <row r="6402" spans="7:8">
      <c r="G6402" s="31" t="str">
        <f t="shared" si="50"/>
        <v> </v>
      </c>
      <c r="H6402" s="31" t="str">
        <f t="shared" si="51"/>
        <v> </v>
      </c>
    </row>
    <row r="6403" spans="7:8">
      <c r="G6403" s="31" t="str">
        <f t="shared" si="50"/>
        <v> </v>
      </c>
      <c r="H6403" s="31" t="str">
        <f t="shared" si="51"/>
        <v> </v>
      </c>
    </row>
    <row r="6404" spans="7:8">
      <c r="G6404" s="31" t="str">
        <f t="shared" si="50"/>
        <v> </v>
      </c>
      <c r="H6404" s="31" t="str">
        <f t="shared" si="51"/>
        <v> </v>
      </c>
    </row>
    <row r="6405" spans="7:8">
      <c r="G6405" s="31" t="str">
        <f t="shared" si="50"/>
        <v> </v>
      </c>
      <c r="H6405" s="31" t="str">
        <f t="shared" si="51"/>
        <v> </v>
      </c>
    </row>
    <row r="6406" spans="7:8">
      <c r="G6406" s="31" t="str">
        <f t="shared" si="50"/>
        <v> </v>
      </c>
      <c r="H6406" s="31" t="str">
        <f t="shared" si="51"/>
        <v> </v>
      </c>
    </row>
    <row r="6407" spans="7:8">
      <c r="G6407" s="31" t="str">
        <f t="shared" si="50"/>
        <v> </v>
      </c>
      <c r="H6407" s="31" t="str">
        <f t="shared" si="51"/>
        <v> </v>
      </c>
    </row>
    <row r="6408" spans="7:8">
      <c r="G6408" s="31" t="str">
        <f t="shared" si="50"/>
        <v> </v>
      </c>
      <c r="H6408" s="31" t="str">
        <f t="shared" si="51"/>
        <v> </v>
      </c>
    </row>
    <row r="6409" spans="7:8">
      <c r="G6409" s="31" t="str">
        <f t="shared" si="50"/>
        <v> </v>
      </c>
      <c r="H6409" s="31" t="str">
        <f t="shared" si="51"/>
        <v> </v>
      </c>
    </row>
    <row r="6410" spans="7:8">
      <c r="G6410" s="31" t="str">
        <f t="shared" si="50"/>
        <v> </v>
      </c>
      <c r="H6410" s="31" t="str">
        <f t="shared" si="51"/>
        <v> </v>
      </c>
    </row>
    <row r="6411" spans="7:8">
      <c r="G6411" s="31" t="str">
        <f t="shared" si="50"/>
        <v> </v>
      </c>
      <c r="H6411" s="31" t="str">
        <f t="shared" si="51"/>
        <v> </v>
      </c>
    </row>
    <row r="6412" spans="7:8">
      <c r="G6412" s="31" t="str">
        <f t="shared" si="50"/>
        <v> </v>
      </c>
      <c r="H6412" s="31" t="str">
        <f t="shared" si="51"/>
        <v> </v>
      </c>
    </row>
    <row r="6413" spans="7:8">
      <c r="G6413" s="31" t="str">
        <f t="shared" si="50"/>
        <v> </v>
      </c>
      <c r="H6413" s="31" t="str">
        <f t="shared" si="51"/>
        <v> </v>
      </c>
    </row>
    <row r="6414" spans="7:8">
      <c r="G6414" s="31" t="str">
        <f t="shared" si="50"/>
        <v> </v>
      </c>
      <c r="H6414" s="31" t="str">
        <f t="shared" si="51"/>
        <v> </v>
      </c>
    </row>
    <row r="6415" spans="7:8">
      <c r="G6415" s="31" t="str">
        <f t="shared" si="50"/>
        <v> </v>
      </c>
      <c r="H6415" s="31" t="str">
        <f t="shared" si="51"/>
        <v> </v>
      </c>
    </row>
    <row r="6416" spans="7:8">
      <c r="G6416" s="31" t="str">
        <f t="shared" si="50"/>
        <v> </v>
      </c>
      <c r="H6416" s="31" t="str">
        <f t="shared" si="51"/>
        <v> </v>
      </c>
    </row>
    <row r="6417" spans="7:8">
      <c r="G6417" s="31" t="str">
        <f t="shared" si="50"/>
        <v> </v>
      </c>
      <c r="H6417" s="31" t="str">
        <f t="shared" si="51"/>
        <v> </v>
      </c>
    </row>
    <row r="6418" spans="7:8">
      <c r="G6418" s="31" t="str">
        <f t="shared" si="50"/>
        <v> </v>
      </c>
      <c r="H6418" s="31" t="str">
        <f t="shared" si="51"/>
        <v> </v>
      </c>
    </row>
    <row r="6419" spans="7:8">
      <c r="G6419" s="31" t="str">
        <f t="shared" si="50"/>
        <v> </v>
      </c>
      <c r="H6419" s="31" t="str">
        <f t="shared" si="51"/>
        <v> </v>
      </c>
    </row>
    <row r="6420" spans="7:8">
      <c r="G6420" s="31" t="str">
        <f t="shared" si="50"/>
        <v> </v>
      </c>
      <c r="H6420" s="31" t="str">
        <f t="shared" si="51"/>
        <v> </v>
      </c>
    </row>
    <row r="6421" spans="7:8">
      <c r="G6421" s="31" t="str">
        <f t="shared" si="50"/>
        <v> </v>
      </c>
      <c r="H6421" s="31" t="str">
        <f t="shared" si="51"/>
        <v> </v>
      </c>
    </row>
    <row r="6422" spans="7:8">
      <c r="G6422" s="31" t="str">
        <f t="shared" si="50"/>
        <v> </v>
      </c>
      <c r="H6422" s="31" t="str">
        <f t="shared" si="51"/>
        <v> </v>
      </c>
    </row>
    <row r="6423" spans="7:8">
      <c r="G6423" s="31" t="str">
        <f t="shared" si="50"/>
        <v> </v>
      </c>
      <c r="H6423" s="31" t="str">
        <f t="shared" si="51"/>
        <v> </v>
      </c>
    </row>
    <row r="6424" spans="7:8">
      <c r="G6424" s="31" t="str">
        <f t="shared" si="50"/>
        <v> </v>
      </c>
      <c r="H6424" s="31" t="str">
        <f t="shared" si="51"/>
        <v> </v>
      </c>
    </row>
    <row r="6425" spans="7:8">
      <c r="G6425" s="31" t="str">
        <f t="shared" si="50"/>
        <v> </v>
      </c>
      <c r="H6425" s="31" t="str">
        <f t="shared" si="51"/>
        <v> </v>
      </c>
    </row>
    <row r="6426" spans="7:8">
      <c r="G6426" s="31" t="str">
        <f t="shared" si="50"/>
        <v> </v>
      </c>
      <c r="H6426" s="31" t="str">
        <f t="shared" si="51"/>
        <v> </v>
      </c>
    </row>
    <row r="6427" spans="7:8">
      <c r="G6427" s="31" t="str">
        <f t="shared" si="50"/>
        <v> </v>
      </c>
      <c r="H6427" s="31" t="str">
        <f t="shared" si="51"/>
        <v> </v>
      </c>
    </row>
    <row r="6428" spans="7:8">
      <c r="G6428" s="31" t="str">
        <f t="shared" si="50"/>
        <v> </v>
      </c>
      <c r="H6428" s="31" t="str">
        <f t="shared" si="51"/>
        <v> </v>
      </c>
    </row>
    <row r="6429" spans="7:8">
      <c r="G6429" s="31" t="str">
        <f t="shared" si="50"/>
        <v> </v>
      </c>
      <c r="H6429" s="31" t="str">
        <f t="shared" si="51"/>
        <v> </v>
      </c>
    </row>
    <row r="6430" spans="7:8">
      <c r="G6430" s="31" t="str">
        <f t="shared" si="50"/>
        <v> </v>
      </c>
      <c r="H6430" s="31" t="str">
        <f t="shared" si="51"/>
        <v> </v>
      </c>
    </row>
    <row r="6431" spans="7:8">
      <c r="G6431" s="31" t="str">
        <f t="shared" si="50"/>
        <v> </v>
      </c>
      <c r="H6431" s="31" t="str">
        <f t="shared" si="51"/>
        <v> </v>
      </c>
    </row>
    <row r="6432" spans="7:8">
      <c r="G6432" s="31" t="str">
        <f t="shared" si="50"/>
        <v> </v>
      </c>
      <c r="H6432" s="31" t="str">
        <f t="shared" si="51"/>
        <v> </v>
      </c>
    </row>
    <row r="6433" spans="7:8">
      <c r="G6433" s="31" t="str">
        <f t="shared" si="50"/>
        <v> </v>
      </c>
      <c r="H6433" s="31" t="str">
        <f t="shared" si="51"/>
        <v> </v>
      </c>
    </row>
    <row r="6434" spans="7:8">
      <c r="G6434" s="31" t="str">
        <f t="shared" si="50"/>
        <v> </v>
      </c>
      <c r="H6434" s="31" t="str">
        <f t="shared" si="51"/>
        <v> </v>
      </c>
    </row>
    <row r="6435" spans="7:8">
      <c r="G6435" s="31" t="str">
        <f t="shared" si="50"/>
        <v> </v>
      </c>
      <c r="H6435" s="31" t="str">
        <f t="shared" si="51"/>
        <v> </v>
      </c>
    </row>
    <row r="6436" spans="7:8">
      <c r="G6436" s="31" t="str">
        <f t="shared" si="50"/>
        <v> </v>
      </c>
      <c r="H6436" s="31" t="str">
        <f t="shared" si="51"/>
        <v> </v>
      </c>
    </row>
    <row r="6437" spans="7:8">
      <c r="G6437" s="31" t="str">
        <f t="shared" si="50"/>
        <v> </v>
      </c>
      <c r="H6437" s="31" t="str">
        <f t="shared" si="51"/>
        <v> </v>
      </c>
    </row>
    <row r="6438" spans="7:8">
      <c r="G6438" s="31" t="str">
        <f t="shared" si="50"/>
        <v> </v>
      </c>
      <c r="H6438" s="31" t="str">
        <f t="shared" si="51"/>
        <v> </v>
      </c>
    </row>
    <row r="6439" spans="7:8">
      <c r="G6439" s="31" t="str">
        <f t="shared" si="50"/>
        <v> </v>
      </c>
      <c r="H6439" s="31" t="str">
        <f t="shared" si="51"/>
        <v> </v>
      </c>
    </row>
    <row r="6440" spans="7:8">
      <c r="G6440" s="31" t="str">
        <f t="shared" si="50"/>
        <v> </v>
      </c>
      <c r="H6440" s="31" t="str">
        <f t="shared" si="51"/>
        <v> </v>
      </c>
    </row>
    <row r="6441" spans="7:8">
      <c r="G6441" s="31" t="str">
        <f t="shared" si="50"/>
        <v> </v>
      </c>
      <c r="H6441" s="31" t="str">
        <f t="shared" si="51"/>
        <v> </v>
      </c>
    </row>
    <row r="6442" spans="7:8">
      <c r="G6442" s="31" t="str">
        <f t="shared" si="50"/>
        <v> </v>
      </c>
      <c r="H6442" s="31" t="str">
        <f t="shared" si="51"/>
        <v> </v>
      </c>
    </row>
    <row r="6443" spans="7:8">
      <c r="G6443" s="31" t="str">
        <f t="shared" si="50"/>
        <v> </v>
      </c>
      <c r="H6443" s="31" t="str">
        <f t="shared" si="51"/>
        <v> </v>
      </c>
    </row>
    <row r="6444" spans="7:8">
      <c r="G6444" s="31" t="str">
        <f t="shared" si="50"/>
        <v> </v>
      </c>
      <c r="H6444" s="31" t="str">
        <f t="shared" si="51"/>
        <v> </v>
      </c>
    </row>
    <row r="6445" spans="7:8">
      <c r="G6445" s="31" t="str">
        <f t="shared" si="50"/>
        <v> </v>
      </c>
      <c r="H6445" s="31" t="str">
        <f t="shared" si="51"/>
        <v> </v>
      </c>
    </row>
    <row r="6446" spans="7:8">
      <c r="G6446" s="31" t="str">
        <f t="shared" si="50"/>
        <v> </v>
      </c>
      <c r="H6446" s="31" t="str">
        <f t="shared" si="51"/>
        <v> </v>
      </c>
    </row>
    <row r="6447" spans="7:8">
      <c r="G6447" s="31" t="str">
        <f t="shared" si="50"/>
        <v> </v>
      </c>
      <c r="H6447" s="31" t="str">
        <f t="shared" si="51"/>
        <v> </v>
      </c>
    </row>
    <row r="6448" spans="7:8">
      <c r="G6448" s="31" t="str">
        <f t="shared" si="50"/>
        <v> </v>
      </c>
      <c r="H6448" s="31" t="str">
        <f t="shared" si="51"/>
        <v> </v>
      </c>
    </row>
    <row r="6449" spans="7:8">
      <c r="G6449" s="31" t="str">
        <f t="shared" si="50"/>
        <v> </v>
      </c>
      <c r="H6449" s="31" t="str">
        <f t="shared" si="51"/>
        <v> </v>
      </c>
    </row>
    <row r="6450" spans="7:8">
      <c r="G6450" s="31" t="str">
        <f t="shared" si="50"/>
        <v> </v>
      </c>
      <c r="H6450" s="31" t="str">
        <f t="shared" si="51"/>
        <v> </v>
      </c>
    </row>
    <row r="6451" spans="7:8">
      <c r="G6451" s="31" t="str">
        <f t="shared" si="50"/>
        <v> </v>
      </c>
      <c r="H6451" s="31" t="str">
        <f t="shared" si="51"/>
        <v> </v>
      </c>
    </row>
    <row r="6452" spans="7:8">
      <c r="G6452" s="31" t="str">
        <f t="shared" si="50"/>
        <v> </v>
      </c>
      <c r="H6452" s="31" t="str">
        <f t="shared" si="51"/>
        <v> </v>
      </c>
    </row>
    <row r="6453" spans="7:8">
      <c r="G6453" s="31" t="str">
        <f t="shared" si="50"/>
        <v> </v>
      </c>
      <c r="H6453" s="31" t="str">
        <f t="shared" si="51"/>
        <v> </v>
      </c>
    </row>
    <row r="6454" spans="7:8">
      <c r="G6454" s="31" t="str">
        <f t="shared" si="50"/>
        <v> </v>
      </c>
      <c r="H6454" s="31" t="str">
        <f t="shared" si="51"/>
        <v> </v>
      </c>
    </row>
    <row r="6455" spans="7:8">
      <c r="G6455" s="31" t="str">
        <f t="shared" si="50"/>
        <v> </v>
      </c>
      <c r="H6455" s="31" t="str">
        <f t="shared" si="51"/>
        <v> </v>
      </c>
    </row>
    <row r="6456" spans="7:8">
      <c r="G6456" s="31" t="str">
        <f t="shared" si="50"/>
        <v> </v>
      </c>
      <c r="H6456" s="31" t="str">
        <f t="shared" si="51"/>
        <v> </v>
      </c>
    </row>
    <row r="6457" spans="7:8">
      <c r="G6457" s="31" t="str">
        <f t="shared" si="50"/>
        <v> </v>
      </c>
      <c r="H6457" s="31" t="str">
        <f t="shared" si="51"/>
        <v> </v>
      </c>
    </row>
    <row r="6458" spans="7:8">
      <c r="G6458" s="31" t="str">
        <f t="shared" si="50"/>
        <v> </v>
      </c>
      <c r="H6458" s="31" t="str">
        <f t="shared" si="51"/>
        <v> </v>
      </c>
    </row>
    <row r="6459" spans="7:8">
      <c r="G6459" s="31" t="str">
        <f t="shared" si="50"/>
        <v> </v>
      </c>
      <c r="H6459" s="31" t="str">
        <f t="shared" si="51"/>
        <v> </v>
      </c>
    </row>
    <row r="6460" spans="7:8">
      <c r="G6460" s="31" t="str">
        <f t="shared" si="50"/>
        <v> </v>
      </c>
      <c r="H6460" s="31" t="str">
        <f t="shared" si="51"/>
        <v> </v>
      </c>
    </row>
    <row r="6461" spans="7:8">
      <c r="G6461" s="31" t="str">
        <f t="shared" si="50"/>
        <v> </v>
      </c>
      <c r="H6461" s="31" t="str">
        <f t="shared" si="51"/>
        <v> </v>
      </c>
    </row>
    <row r="6462" spans="7:8">
      <c r="G6462" s="31" t="str">
        <f t="shared" si="50"/>
        <v> </v>
      </c>
      <c r="H6462" s="31" t="str">
        <f t="shared" si="51"/>
        <v> </v>
      </c>
    </row>
    <row r="6463" spans="7:8">
      <c r="G6463" s="31" t="str">
        <f t="shared" si="50"/>
        <v> </v>
      </c>
      <c r="H6463" s="31" t="str">
        <f t="shared" si="51"/>
        <v> </v>
      </c>
    </row>
    <row r="6464" spans="7:8">
      <c r="G6464" s="31" t="str">
        <f t="shared" si="50"/>
        <v> </v>
      </c>
      <c r="H6464" s="31" t="str">
        <f t="shared" si="51"/>
        <v> </v>
      </c>
    </row>
    <row r="6465" spans="7:8">
      <c r="G6465" s="31" t="str">
        <f t="shared" si="50"/>
        <v> </v>
      </c>
      <c r="H6465" s="31" t="str">
        <f t="shared" si="51"/>
        <v> </v>
      </c>
    </row>
    <row r="6466" spans="7:8">
      <c r="G6466" s="31" t="str">
        <f t="shared" si="50"/>
        <v> </v>
      </c>
      <c r="H6466" s="31" t="str">
        <f t="shared" si="51"/>
        <v> </v>
      </c>
    </row>
    <row r="6467" spans="7:8">
      <c r="G6467" s="31" t="str">
        <f t="shared" si="50"/>
        <v> </v>
      </c>
      <c r="H6467" s="31" t="str">
        <f t="shared" si="51"/>
        <v> </v>
      </c>
    </row>
    <row r="6468" spans="7:8">
      <c r="G6468" s="31" t="str">
        <f t="shared" si="50"/>
        <v> </v>
      </c>
      <c r="H6468" s="31" t="str">
        <f t="shared" si="51"/>
        <v> </v>
      </c>
    </row>
    <row r="6469" spans="7:8">
      <c r="G6469" s="31" t="str">
        <f t="shared" si="50"/>
        <v> </v>
      </c>
      <c r="H6469" s="31" t="str">
        <f t="shared" si="51"/>
        <v> </v>
      </c>
    </row>
    <row r="6470" spans="7:8">
      <c r="G6470" s="31" t="str">
        <f t="shared" si="50"/>
        <v> </v>
      </c>
      <c r="H6470" s="31" t="str">
        <f t="shared" si="51"/>
        <v> </v>
      </c>
    </row>
    <row r="6471" spans="7:8">
      <c r="G6471" s="31" t="str">
        <f t="shared" si="50"/>
        <v> </v>
      </c>
      <c r="H6471" s="31" t="str">
        <f t="shared" si="51"/>
        <v> </v>
      </c>
    </row>
    <row r="6472" spans="7:8">
      <c r="G6472" s="31" t="str">
        <f t="shared" si="50"/>
        <v> </v>
      </c>
      <c r="H6472" s="31" t="str">
        <f t="shared" si="51"/>
        <v> </v>
      </c>
    </row>
    <row r="6473" spans="7:8">
      <c r="G6473" s="31" t="str">
        <f t="shared" si="50"/>
        <v> </v>
      </c>
      <c r="H6473" s="31" t="str">
        <f t="shared" si="51"/>
        <v> </v>
      </c>
    </row>
    <row r="6474" spans="7:8">
      <c r="G6474" s="31" t="str">
        <f t="shared" si="50"/>
        <v> </v>
      </c>
      <c r="H6474" s="31" t="str">
        <f t="shared" si="51"/>
        <v> </v>
      </c>
    </row>
    <row r="6475" spans="7:8">
      <c r="G6475" s="31" t="str">
        <f t="shared" si="50"/>
        <v> </v>
      </c>
      <c r="H6475" s="31" t="str">
        <f t="shared" si="51"/>
        <v> </v>
      </c>
    </row>
    <row r="6476" spans="7:8">
      <c r="G6476" s="31" t="str">
        <f t="shared" si="50"/>
        <v> </v>
      </c>
      <c r="H6476" s="31" t="str">
        <f t="shared" si="51"/>
        <v> </v>
      </c>
    </row>
    <row r="6477" spans="7:8">
      <c r="G6477" s="31" t="str">
        <f t="shared" si="50"/>
        <v> </v>
      </c>
      <c r="H6477" s="31" t="str">
        <f t="shared" si="51"/>
        <v> </v>
      </c>
    </row>
    <row r="6478" spans="7:8">
      <c r="G6478" s="31" t="str">
        <f t="shared" si="50"/>
        <v> </v>
      </c>
      <c r="H6478" s="31" t="str">
        <f t="shared" si="51"/>
        <v> </v>
      </c>
    </row>
    <row r="6479" spans="7:8">
      <c r="G6479" s="31" t="str">
        <f t="shared" si="50"/>
        <v> </v>
      </c>
      <c r="H6479" s="31" t="str">
        <f t="shared" si="51"/>
        <v> </v>
      </c>
    </row>
    <row r="6480" spans="7:8">
      <c r="G6480" s="31" t="str">
        <f t="shared" si="50"/>
        <v> </v>
      </c>
      <c r="H6480" s="31" t="str">
        <f t="shared" si="51"/>
        <v> </v>
      </c>
    </row>
    <row r="6481" spans="7:8">
      <c r="G6481" s="31" t="str">
        <f t="shared" si="50"/>
        <v> </v>
      </c>
      <c r="H6481" s="31" t="str">
        <f t="shared" si="51"/>
        <v> </v>
      </c>
    </row>
    <row r="6482" spans="7:8">
      <c r="G6482" s="31" t="str">
        <f t="shared" si="50"/>
        <v> </v>
      </c>
      <c r="H6482" s="31" t="str">
        <f t="shared" si="51"/>
        <v> </v>
      </c>
    </row>
    <row r="6483" spans="7:8">
      <c r="G6483" s="31" t="str">
        <f t="shared" si="50"/>
        <v> </v>
      </c>
      <c r="H6483" s="31" t="str">
        <f t="shared" si="51"/>
        <v> </v>
      </c>
    </row>
    <row r="6484" spans="7:8">
      <c r="G6484" s="31" t="str">
        <f t="shared" si="50"/>
        <v> </v>
      </c>
      <c r="H6484" s="31" t="str">
        <f t="shared" si="51"/>
        <v> </v>
      </c>
    </row>
    <row r="6485" spans="7:8">
      <c r="G6485" s="31" t="str">
        <f t="shared" si="50"/>
        <v> </v>
      </c>
      <c r="H6485" s="31" t="str">
        <f t="shared" si="51"/>
        <v> </v>
      </c>
    </row>
    <row r="6486" spans="7:8">
      <c r="G6486" s="31" t="str">
        <f t="shared" si="50"/>
        <v> </v>
      </c>
      <c r="H6486" s="31" t="str">
        <f t="shared" si="51"/>
        <v> </v>
      </c>
    </row>
    <row r="6487" spans="7:8">
      <c r="G6487" s="31" t="str">
        <f t="shared" si="50"/>
        <v> </v>
      </c>
      <c r="H6487" s="31" t="str">
        <f t="shared" si="51"/>
        <v> </v>
      </c>
    </row>
    <row r="6488" spans="7:8">
      <c r="G6488" s="31" t="str">
        <f t="shared" si="50"/>
        <v> </v>
      </c>
      <c r="H6488" s="31" t="str">
        <f t="shared" si="51"/>
        <v> </v>
      </c>
    </row>
    <row r="6489" spans="7:8">
      <c r="G6489" s="31" t="str">
        <f t="shared" si="50"/>
        <v> </v>
      </c>
      <c r="H6489" s="31" t="str">
        <f t="shared" si="51"/>
        <v> </v>
      </c>
    </row>
    <row r="6490" spans="7:8">
      <c r="G6490" s="31" t="str">
        <f t="shared" si="50"/>
        <v> </v>
      </c>
      <c r="H6490" s="31" t="str">
        <f t="shared" si="51"/>
        <v> </v>
      </c>
    </row>
    <row r="6491" spans="7:8">
      <c r="G6491" s="31" t="str">
        <f t="shared" si="50"/>
        <v> </v>
      </c>
      <c r="H6491" s="31" t="str">
        <f t="shared" si="51"/>
        <v> </v>
      </c>
    </row>
    <row r="6492" spans="7:8">
      <c r="G6492" s="31" t="str">
        <f t="shared" si="50"/>
        <v> </v>
      </c>
      <c r="H6492" s="31" t="str">
        <f t="shared" si="51"/>
        <v> </v>
      </c>
    </row>
    <row r="6493" spans="7:8">
      <c r="G6493" s="31" t="str">
        <f t="shared" si="50"/>
        <v> </v>
      </c>
      <c r="H6493" s="31" t="str">
        <f t="shared" si="51"/>
        <v> </v>
      </c>
    </row>
    <row r="6494" spans="7:8">
      <c r="G6494" s="31" t="str">
        <f t="shared" si="50"/>
        <v> </v>
      </c>
      <c r="H6494" s="31" t="str">
        <f t="shared" si="51"/>
        <v> </v>
      </c>
    </row>
    <row r="6495" spans="7:8">
      <c r="G6495" s="31" t="str">
        <f t="shared" si="50"/>
        <v> </v>
      </c>
      <c r="H6495" s="31" t="str">
        <f t="shared" si="51"/>
        <v> </v>
      </c>
    </row>
    <row r="6496" spans="7:8">
      <c r="G6496" s="31" t="str">
        <f t="shared" si="50"/>
        <v> </v>
      </c>
      <c r="H6496" s="31" t="str">
        <f t="shared" si="51"/>
        <v> </v>
      </c>
    </row>
    <row r="6497" spans="7:8">
      <c r="G6497" s="31" t="str">
        <f t="shared" si="50"/>
        <v> </v>
      </c>
      <c r="H6497" s="31" t="str">
        <f t="shared" si="51"/>
        <v> </v>
      </c>
    </row>
    <row r="6498" spans="7:8">
      <c r="G6498" s="31" t="str">
        <f t="shared" si="50"/>
        <v> </v>
      </c>
      <c r="H6498" s="31" t="str">
        <f t="shared" si="51"/>
        <v> </v>
      </c>
    </row>
    <row r="6499" spans="7:8">
      <c r="G6499" s="31" t="str">
        <f t="shared" si="50"/>
        <v> </v>
      </c>
      <c r="H6499" s="31" t="str">
        <f t="shared" si="51"/>
        <v> </v>
      </c>
    </row>
    <row r="6500" spans="7:8">
      <c r="G6500" s="31" t="str">
        <f t="shared" si="50"/>
        <v> </v>
      </c>
      <c r="H6500" s="31" t="str">
        <f t="shared" si="51"/>
        <v> </v>
      </c>
    </row>
    <row r="6501" spans="7:8">
      <c r="G6501" s="31" t="str">
        <f t="shared" si="50"/>
        <v> </v>
      </c>
      <c r="H6501" s="31" t="str">
        <f t="shared" si="51"/>
        <v> </v>
      </c>
    </row>
    <row r="6502" spans="7:8">
      <c r="G6502" s="31" t="str">
        <f t="shared" si="50"/>
        <v> </v>
      </c>
      <c r="H6502" s="31" t="str">
        <f t="shared" si="51"/>
        <v> </v>
      </c>
    </row>
    <row r="6503" spans="7:8">
      <c r="G6503" s="31" t="str">
        <f t="shared" si="50"/>
        <v> </v>
      </c>
      <c r="H6503" s="31" t="str">
        <f t="shared" si="51"/>
        <v> </v>
      </c>
    </row>
    <row r="6504" spans="7:8">
      <c r="G6504" s="31" t="str">
        <f t="shared" si="50"/>
        <v> </v>
      </c>
      <c r="H6504" s="31" t="str">
        <f t="shared" si="51"/>
        <v> </v>
      </c>
    </row>
    <row r="6505" spans="7:8">
      <c r="G6505" s="31" t="str">
        <f t="shared" si="50"/>
        <v> </v>
      </c>
      <c r="H6505" s="31" t="str">
        <f t="shared" si="51"/>
        <v> </v>
      </c>
    </row>
    <row r="6506" spans="7:8">
      <c r="G6506" s="31" t="str">
        <f t="shared" si="50"/>
        <v> </v>
      </c>
      <c r="H6506" s="31" t="str">
        <f t="shared" si="51"/>
        <v> </v>
      </c>
    </row>
    <row r="6507" spans="7:8">
      <c r="G6507" s="31" t="str">
        <f t="shared" si="50"/>
        <v> </v>
      </c>
      <c r="H6507" s="31" t="str">
        <f t="shared" si="51"/>
        <v> </v>
      </c>
    </row>
    <row r="6508" spans="7:8">
      <c r="G6508" s="31" t="str">
        <f t="shared" si="50"/>
        <v> </v>
      </c>
      <c r="H6508" s="31" t="str">
        <f t="shared" si="51"/>
        <v> </v>
      </c>
    </row>
    <row r="6509" spans="7:8">
      <c r="G6509" s="31" t="str">
        <f t="shared" si="50"/>
        <v> </v>
      </c>
      <c r="H6509" s="31" t="str">
        <f t="shared" si="51"/>
        <v> </v>
      </c>
    </row>
    <row r="6510" spans="7:8">
      <c r="G6510" s="31" t="str">
        <f t="shared" si="50"/>
        <v> </v>
      </c>
      <c r="H6510" s="31" t="str">
        <f t="shared" si="51"/>
        <v> </v>
      </c>
    </row>
    <row r="6511" spans="7:8">
      <c r="G6511" s="31" t="str">
        <f t="shared" si="50"/>
        <v> </v>
      </c>
      <c r="H6511" s="31" t="str">
        <f t="shared" si="51"/>
        <v> </v>
      </c>
    </row>
    <row r="6512" spans="7:8">
      <c r="G6512" s="31" t="str">
        <f t="shared" si="50"/>
        <v> </v>
      </c>
      <c r="H6512" s="31" t="str">
        <f t="shared" si="51"/>
        <v> </v>
      </c>
    </row>
    <row r="6513" spans="7:8">
      <c r="G6513" s="31" t="str">
        <f t="shared" si="50"/>
        <v> </v>
      </c>
      <c r="H6513" s="31" t="str">
        <f t="shared" si="51"/>
        <v> </v>
      </c>
    </row>
    <row r="6514" spans="7:8">
      <c r="G6514" s="31" t="str">
        <f t="shared" si="50"/>
        <v> </v>
      </c>
      <c r="H6514" s="31" t="str">
        <f t="shared" si="51"/>
        <v> </v>
      </c>
    </row>
    <row r="6515" spans="7:8">
      <c r="G6515" s="31" t="str">
        <f t="shared" si="50"/>
        <v> </v>
      </c>
      <c r="H6515" s="31" t="str">
        <f t="shared" si="51"/>
        <v> </v>
      </c>
    </row>
    <row r="6516" spans="7:8">
      <c r="G6516" s="31" t="str">
        <f t="shared" si="50"/>
        <v> </v>
      </c>
      <c r="H6516" s="31" t="str">
        <f t="shared" si="51"/>
        <v> </v>
      </c>
    </row>
    <row r="6517" spans="7:8">
      <c r="G6517" s="31" t="str">
        <f t="shared" si="50"/>
        <v> </v>
      </c>
      <c r="H6517" s="31" t="str">
        <f t="shared" si="51"/>
        <v> </v>
      </c>
    </row>
    <row r="6518" spans="7:8">
      <c r="G6518" s="31" t="str">
        <f t="shared" si="50"/>
        <v> </v>
      </c>
      <c r="H6518" s="31" t="str">
        <f t="shared" si="51"/>
        <v> </v>
      </c>
    </row>
    <row r="6519" spans="7:8">
      <c r="G6519" s="31" t="str">
        <f t="shared" si="50"/>
        <v> </v>
      </c>
      <c r="H6519" s="31" t="str">
        <f t="shared" si="51"/>
        <v> </v>
      </c>
    </row>
    <row r="6520" spans="7:8">
      <c r="G6520" s="31" t="str">
        <f t="shared" si="50"/>
        <v> </v>
      </c>
      <c r="H6520" s="31" t="str">
        <f t="shared" si="51"/>
        <v> </v>
      </c>
    </row>
    <row r="6521" spans="7:8">
      <c r="G6521" s="31" t="str">
        <f t="shared" si="50"/>
        <v> </v>
      </c>
      <c r="H6521" s="31" t="str">
        <f t="shared" si="51"/>
        <v> </v>
      </c>
    </row>
    <row r="6522" spans="7:8">
      <c r="G6522" s="31" t="str">
        <f t="shared" si="50"/>
        <v> </v>
      </c>
      <c r="H6522" s="31" t="str">
        <f t="shared" si="51"/>
        <v> </v>
      </c>
    </row>
    <row r="6523" spans="7:8">
      <c r="G6523" s="31" t="str">
        <f t="shared" si="50"/>
        <v> </v>
      </c>
      <c r="H6523" s="31" t="str">
        <f t="shared" si="51"/>
        <v> </v>
      </c>
    </row>
    <row r="6524" spans="7:8">
      <c r="G6524" s="31" t="str">
        <f t="shared" si="50"/>
        <v> </v>
      </c>
      <c r="H6524" s="31" t="str">
        <f t="shared" si="51"/>
        <v> </v>
      </c>
    </row>
    <row r="6525" spans="7:8">
      <c r="G6525" s="31" t="str">
        <f t="shared" si="50"/>
        <v> </v>
      </c>
      <c r="H6525" s="31" t="str">
        <f t="shared" si="51"/>
        <v> </v>
      </c>
    </row>
    <row r="6526" spans="7:8">
      <c r="G6526" s="31" t="str">
        <f t="shared" si="50"/>
        <v> </v>
      </c>
      <c r="H6526" s="31" t="str">
        <f t="shared" si="51"/>
        <v> </v>
      </c>
    </row>
    <row r="6527" spans="7:8">
      <c r="G6527" s="31" t="str">
        <f t="shared" si="50"/>
        <v> </v>
      </c>
      <c r="H6527" s="31" t="str">
        <f t="shared" si="51"/>
        <v> </v>
      </c>
    </row>
    <row r="6528" spans="7:8">
      <c r="G6528" s="31" t="str">
        <f t="shared" si="50"/>
        <v> </v>
      </c>
      <c r="H6528" s="31" t="str">
        <f t="shared" si="51"/>
        <v> </v>
      </c>
    </row>
    <row r="6529" spans="7:8">
      <c r="G6529" s="31" t="str">
        <f t="shared" si="50"/>
        <v> </v>
      </c>
      <c r="H6529" s="31" t="str">
        <f t="shared" si="51"/>
        <v> </v>
      </c>
    </row>
    <row r="6530" spans="7:8">
      <c r="G6530" s="31" t="str">
        <f t="shared" si="50"/>
        <v> </v>
      </c>
      <c r="H6530" s="31" t="str">
        <f t="shared" si="51"/>
        <v> </v>
      </c>
    </row>
    <row r="6531" spans="7:8">
      <c r="G6531" s="31" t="str">
        <f t="shared" si="50"/>
        <v> </v>
      </c>
      <c r="H6531" s="31" t="str">
        <f t="shared" si="51"/>
        <v> </v>
      </c>
    </row>
    <row r="6532" spans="7:8">
      <c r="G6532" s="31" t="str">
        <f t="shared" si="50"/>
        <v> </v>
      </c>
      <c r="H6532" s="31" t="str">
        <f t="shared" si="51"/>
        <v> </v>
      </c>
    </row>
    <row r="6533" spans="7:8">
      <c r="G6533" s="31" t="str">
        <f t="shared" si="50"/>
        <v> </v>
      </c>
      <c r="H6533" s="31" t="str">
        <f t="shared" si="51"/>
        <v> </v>
      </c>
    </row>
    <row r="6534" spans="7:8">
      <c r="G6534" s="31" t="str">
        <f t="shared" si="50"/>
        <v> </v>
      </c>
      <c r="H6534" s="31" t="str">
        <f t="shared" si="51"/>
        <v> </v>
      </c>
    </row>
    <row r="6535" spans="7:8">
      <c r="G6535" s="31" t="str">
        <f t="shared" si="50"/>
        <v> </v>
      </c>
      <c r="H6535" s="31" t="str">
        <f t="shared" si="51"/>
        <v> </v>
      </c>
    </row>
    <row r="6536" spans="7:8">
      <c r="G6536" s="31" t="str">
        <f t="shared" si="50"/>
        <v> </v>
      </c>
      <c r="H6536" s="31" t="str">
        <f t="shared" si="51"/>
        <v> </v>
      </c>
    </row>
    <row r="6537" spans="7:8">
      <c r="G6537" s="31" t="str">
        <f t="shared" si="50"/>
        <v> </v>
      </c>
      <c r="H6537" s="31" t="str">
        <f t="shared" si="51"/>
        <v> </v>
      </c>
    </row>
    <row r="6538" spans="7:8">
      <c r="G6538" s="31" t="str">
        <f t="shared" si="50"/>
        <v> </v>
      </c>
      <c r="H6538" s="31" t="str">
        <f t="shared" si="51"/>
        <v> </v>
      </c>
    </row>
    <row r="6539" spans="7:8">
      <c r="G6539" s="31" t="str">
        <f t="shared" si="50"/>
        <v> </v>
      </c>
      <c r="H6539" s="31" t="str">
        <f t="shared" si="51"/>
        <v> </v>
      </c>
    </row>
    <row r="6540" spans="7:8">
      <c r="G6540" s="31" t="str">
        <f t="shared" si="50"/>
        <v> </v>
      </c>
      <c r="H6540" s="31" t="str">
        <f t="shared" si="51"/>
        <v> </v>
      </c>
    </row>
    <row r="6541" spans="7:8">
      <c r="G6541" s="31" t="str">
        <f t="shared" si="50"/>
        <v> </v>
      </c>
      <c r="H6541" s="31" t="str">
        <f t="shared" si="51"/>
        <v> </v>
      </c>
    </row>
    <row r="6542" spans="7:8">
      <c r="G6542" s="31" t="str">
        <f t="shared" si="50"/>
        <v> </v>
      </c>
      <c r="H6542" s="31" t="str">
        <f t="shared" si="51"/>
        <v> </v>
      </c>
    </row>
    <row r="6543" spans="7:8">
      <c r="G6543" s="31" t="str">
        <f t="shared" si="50"/>
        <v> </v>
      </c>
      <c r="H6543" s="31" t="str">
        <f t="shared" si="51"/>
        <v> </v>
      </c>
    </row>
    <row r="6544" spans="7:8">
      <c r="G6544" s="31" t="str">
        <f t="shared" si="50"/>
        <v> </v>
      </c>
      <c r="H6544" s="31" t="str">
        <f t="shared" si="51"/>
        <v> </v>
      </c>
    </row>
    <row r="6545" spans="7:8">
      <c r="G6545" s="31" t="str">
        <f t="shared" si="50"/>
        <v> </v>
      </c>
      <c r="H6545" s="31" t="str">
        <f t="shared" si="51"/>
        <v> </v>
      </c>
    </row>
    <row r="6546" spans="7:8">
      <c r="G6546" s="31" t="str">
        <f t="shared" si="50"/>
        <v> </v>
      </c>
      <c r="H6546" s="31" t="str">
        <f t="shared" si="51"/>
        <v> </v>
      </c>
    </row>
    <row r="6547" spans="7:8">
      <c r="G6547" s="31" t="str">
        <f t="shared" si="50"/>
        <v> </v>
      </c>
      <c r="H6547" s="31" t="str">
        <f t="shared" si="51"/>
        <v> </v>
      </c>
    </row>
    <row r="6548" spans="7:8">
      <c r="G6548" s="31" t="str">
        <f t="shared" si="50"/>
        <v> </v>
      </c>
      <c r="H6548" s="31" t="str">
        <f t="shared" si="51"/>
        <v> </v>
      </c>
    </row>
    <row r="6549" spans="7:8">
      <c r="G6549" s="31" t="str">
        <f t="shared" si="50"/>
        <v> </v>
      </c>
      <c r="H6549" s="31" t="str">
        <f t="shared" si="51"/>
        <v> </v>
      </c>
    </row>
    <row r="6550" spans="7:8">
      <c r="G6550" s="31" t="str">
        <f t="shared" si="50"/>
        <v> </v>
      </c>
      <c r="H6550" s="31" t="str">
        <f t="shared" si="51"/>
        <v> </v>
      </c>
    </row>
    <row r="6551" spans="7:8">
      <c r="G6551" s="31" t="str">
        <f t="shared" si="50"/>
        <v> </v>
      </c>
      <c r="H6551" s="31" t="str">
        <f t="shared" si="51"/>
        <v> </v>
      </c>
    </row>
    <row r="6552" spans="7:8">
      <c r="G6552" s="31" t="str">
        <f t="shared" si="50"/>
        <v> </v>
      </c>
      <c r="H6552" s="31" t="str">
        <f t="shared" si="51"/>
        <v> </v>
      </c>
    </row>
    <row r="6553" spans="7:8">
      <c r="G6553" s="31" t="str">
        <f t="shared" si="50"/>
        <v> </v>
      </c>
      <c r="H6553" s="31" t="str">
        <f t="shared" si="51"/>
        <v> </v>
      </c>
    </row>
    <row r="6554" spans="7:8">
      <c r="G6554" s="31" t="str">
        <f t="shared" si="50"/>
        <v> </v>
      </c>
      <c r="H6554" s="31" t="str">
        <f t="shared" si="51"/>
        <v> </v>
      </c>
    </row>
    <row r="6555" spans="7:8">
      <c r="G6555" s="31" t="str">
        <f t="shared" si="50"/>
        <v> </v>
      </c>
      <c r="H6555" s="31" t="str">
        <f t="shared" si="51"/>
        <v> </v>
      </c>
    </row>
    <row r="6556" spans="7:8">
      <c r="G6556" s="31" t="str">
        <f t="shared" si="50"/>
        <v> </v>
      </c>
      <c r="H6556" s="31" t="str">
        <f t="shared" si="51"/>
        <v> </v>
      </c>
    </row>
    <row r="6557" spans="7:8">
      <c r="G6557" s="31" t="str">
        <f t="shared" si="50"/>
        <v> </v>
      </c>
      <c r="H6557" s="31" t="str">
        <f t="shared" si="51"/>
        <v> </v>
      </c>
    </row>
    <row r="6558" spans="7:8">
      <c r="G6558" s="31" t="str">
        <f t="shared" si="50"/>
        <v> </v>
      </c>
      <c r="H6558" s="31" t="str">
        <f t="shared" si="51"/>
        <v> </v>
      </c>
    </row>
    <row r="6559" spans="7:8">
      <c r="G6559" s="31" t="str">
        <f t="shared" si="50"/>
        <v> </v>
      </c>
      <c r="H6559" s="31" t="str">
        <f t="shared" si="51"/>
        <v> </v>
      </c>
    </row>
    <row r="6560" spans="7:8">
      <c r="G6560" s="31" t="str">
        <f t="shared" si="50"/>
        <v> </v>
      </c>
      <c r="H6560" s="31" t="str">
        <f t="shared" si="51"/>
        <v> </v>
      </c>
    </row>
    <row r="6561" spans="7:8">
      <c r="G6561" s="31" t="str">
        <f t="shared" si="50"/>
        <v> </v>
      </c>
      <c r="H6561" s="31" t="str">
        <f t="shared" si="51"/>
        <v> </v>
      </c>
    </row>
    <row r="6562" spans="7:8">
      <c r="G6562" s="31" t="str">
        <f t="shared" si="50"/>
        <v> </v>
      </c>
      <c r="H6562" s="31" t="str">
        <f t="shared" si="51"/>
        <v> </v>
      </c>
    </row>
    <row r="6563" spans="7:8">
      <c r="G6563" s="31" t="str">
        <f t="shared" si="50"/>
        <v> </v>
      </c>
      <c r="H6563" s="31" t="str">
        <f t="shared" si="51"/>
        <v> </v>
      </c>
    </row>
    <row r="6564" spans="7:8">
      <c r="G6564" s="31" t="str">
        <f t="shared" si="50"/>
        <v> </v>
      </c>
      <c r="H6564" s="31" t="str">
        <f t="shared" si="51"/>
        <v> </v>
      </c>
    </row>
    <row r="6565" spans="7:8">
      <c r="G6565" s="31" t="str">
        <f t="shared" si="50"/>
        <v> </v>
      </c>
      <c r="H6565" s="31" t="str">
        <f t="shared" si="51"/>
        <v> </v>
      </c>
    </row>
    <row r="6566" spans="7:8">
      <c r="G6566" s="31" t="str">
        <f t="shared" si="50"/>
        <v> </v>
      </c>
      <c r="H6566" s="31" t="str">
        <f t="shared" si="51"/>
        <v> </v>
      </c>
    </row>
    <row r="6567" spans="7:8">
      <c r="G6567" s="31" t="str">
        <f t="shared" si="50"/>
        <v> </v>
      </c>
      <c r="H6567" s="31" t="str">
        <f t="shared" si="51"/>
        <v> </v>
      </c>
    </row>
    <row r="6568" spans="7:8">
      <c r="G6568" s="31" t="str">
        <f t="shared" si="50"/>
        <v> </v>
      </c>
      <c r="H6568" s="31" t="str">
        <f t="shared" si="51"/>
        <v> </v>
      </c>
    </row>
    <row r="6569" spans="7:8">
      <c r="G6569" s="31" t="str">
        <f t="shared" si="50"/>
        <v> </v>
      </c>
      <c r="H6569" s="31" t="str">
        <f t="shared" si="51"/>
        <v> </v>
      </c>
    </row>
    <row r="6570" spans="7:8">
      <c r="G6570" s="31" t="str">
        <f t="shared" si="50"/>
        <v> </v>
      </c>
      <c r="H6570" s="31" t="str">
        <f t="shared" si="51"/>
        <v> </v>
      </c>
    </row>
    <row r="6571" spans="7:8">
      <c r="G6571" s="31" t="str">
        <f t="shared" si="50"/>
        <v> </v>
      </c>
      <c r="H6571" s="31" t="str">
        <f t="shared" si="51"/>
        <v> </v>
      </c>
    </row>
    <row r="6572" spans="7:8">
      <c r="G6572" s="31" t="str">
        <f t="shared" si="50"/>
        <v> </v>
      </c>
      <c r="H6572" s="31" t="str">
        <f t="shared" si="51"/>
        <v> </v>
      </c>
    </row>
    <row r="6573" spans="7:8">
      <c r="G6573" s="31" t="str">
        <f t="shared" si="50"/>
        <v> </v>
      </c>
      <c r="H6573" s="31" t="str">
        <f t="shared" si="51"/>
        <v> </v>
      </c>
    </row>
    <row r="6574" spans="7:8">
      <c r="G6574" s="31" t="str">
        <f t="shared" si="50"/>
        <v> </v>
      </c>
      <c r="H6574" s="31" t="str">
        <f t="shared" si="51"/>
        <v> </v>
      </c>
    </row>
    <row r="6575" spans="7:8">
      <c r="G6575" s="31" t="str">
        <f t="shared" si="50"/>
        <v> </v>
      </c>
      <c r="H6575" s="31" t="str">
        <f t="shared" si="51"/>
        <v> </v>
      </c>
    </row>
    <row r="6576" spans="7:8">
      <c r="G6576" s="31" t="str">
        <f t="shared" si="50"/>
        <v> </v>
      </c>
      <c r="H6576" s="31" t="str">
        <f t="shared" si="51"/>
        <v> </v>
      </c>
    </row>
    <row r="6577" spans="7:8">
      <c r="G6577" s="31" t="str">
        <f t="shared" si="50"/>
        <v> </v>
      </c>
      <c r="H6577" s="31" t="str">
        <f t="shared" si="51"/>
        <v> </v>
      </c>
    </row>
    <row r="6578" spans="7:8">
      <c r="G6578" s="31" t="str">
        <f t="shared" si="50"/>
        <v> </v>
      </c>
      <c r="H6578" s="31" t="str">
        <f t="shared" si="51"/>
        <v> </v>
      </c>
    </row>
    <row r="6579" spans="7:8">
      <c r="G6579" s="31" t="str">
        <f t="shared" si="50"/>
        <v> </v>
      </c>
      <c r="H6579" s="31" t="str">
        <f t="shared" si="51"/>
        <v> </v>
      </c>
    </row>
    <row r="6580" spans="7:8">
      <c r="G6580" s="31" t="str">
        <f t="shared" si="50"/>
        <v> </v>
      </c>
      <c r="H6580" s="31" t="str">
        <f t="shared" si="51"/>
        <v> </v>
      </c>
    </row>
    <row r="6581" spans="7:8">
      <c r="G6581" s="31" t="str">
        <f t="shared" si="50"/>
        <v> </v>
      </c>
      <c r="H6581" s="31" t="str">
        <f t="shared" si="51"/>
        <v> </v>
      </c>
    </row>
    <row r="6582" spans="7:8">
      <c r="G6582" s="31" t="str">
        <f t="shared" si="50"/>
        <v> </v>
      </c>
      <c r="H6582" s="31" t="str">
        <f t="shared" si="51"/>
        <v> </v>
      </c>
    </row>
    <row r="6583" spans="7:8">
      <c r="G6583" s="31" t="str">
        <f t="shared" si="50"/>
        <v> </v>
      </c>
      <c r="H6583" s="31" t="str">
        <f t="shared" si="51"/>
        <v> </v>
      </c>
    </row>
    <row r="6584" spans="7:8">
      <c r="G6584" s="31" t="str">
        <f t="shared" si="50"/>
        <v> </v>
      </c>
      <c r="H6584" s="31" t="str">
        <f t="shared" si="51"/>
        <v> </v>
      </c>
    </row>
    <row r="6585" spans="7:8">
      <c r="G6585" s="31" t="str">
        <f t="shared" si="50"/>
        <v> </v>
      </c>
      <c r="H6585" s="31" t="str">
        <f t="shared" si="51"/>
        <v> </v>
      </c>
    </row>
    <row r="6586" spans="7:8">
      <c r="G6586" s="31" t="str">
        <f t="shared" si="50"/>
        <v> </v>
      </c>
      <c r="H6586" s="31" t="str">
        <f t="shared" si="51"/>
        <v> </v>
      </c>
    </row>
    <row r="6587" spans="7:8">
      <c r="G6587" s="31" t="str">
        <f t="shared" si="50"/>
        <v> </v>
      </c>
      <c r="H6587" s="31" t="str">
        <f t="shared" si="51"/>
        <v> </v>
      </c>
    </row>
    <row r="6588" spans="7:8">
      <c r="G6588" s="31" t="str">
        <f t="shared" si="50"/>
        <v> </v>
      </c>
      <c r="H6588" s="31" t="str">
        <f t="shared" si="51"/>
        <v> </v>
      </c>
    </row>
    <row r="6589" spans="7:8">
      <c r="G6589" s="31" t="str">
        <f t="shared" si="50"/>
        <v> </v>
      </c>
      <c r="H6589" s="31" t="str">
        <f t="shared" si="51"/>
        <v> </v>
      </c>
    </row>
    <row r="6590" spans="7:8">
      <c r="G6590" s="31" t="str">
        <f t="shared" si="50"/>
        <v> </v>
      </c>
      <c r="H6590" s="31" t="str">
        <f t="shared" si="51"/>
        <v> </v>
      </c>
    </row>
    <row r="6591" spans="7:8">
      <c r="G6591" s="31" t="str">
        <f t="shared" si="50"/>
        <v> </v>
      </c>
      <c r="H6591" s="31" t="str">
        <f t="shared" si="51"/>
        <v> </v>
      </c>
    </row>
    <row r="6592" spans="7:8">
      <c r="G6592" s="31" t="str">
        <f t="shared" si="50"/>
        <v> </v>
      </c>
      <c r="H6592" s="31" t="str">
        <f t="shared" si="51"/>
        <v> </v>
      </c>
    </row>
    <row r="6593" spans="7:8">
      <c r="G6593" s="31" t="str">
        <f t="shared" si="50"/>
        <v> </v>
      </c>
      <c r="H6593" s="31" t="str">
        <f t="shared" si="51"/>
        <v> </v>
      </c>
    </row>
    <row r="6594" spans="7:8">
      <c r="G6594" s="31" t="str">
        <f t="shared" si="50"/>
        <v> </v>
      </c>
      <c r="H6594" s="31" t="str">
        <f t="shared" si="51"/>
        <v> </v>
      </c>
    </row>
    <row r="6595" spans="7:8">
      <c r="G6595" s="31" t="str">
        <f t="shared" si="50"/>
        <v> </v>
      </c>
      <c r="H6595" s="31" t="str">
        <f t="shared" si="51"/>
        <v> </v>
      </c>
    </row>
    <row r="6596" spans="7:8">
      <c r="G6596" s="31" t="str">
        <f t="shared" si="50"/>
        <v> </v>
      </c>
      <c r="H6596" s="31" t="str">
        <f t="shared" si="51"/>
        <v> </v>
      </c>
    </row>
    <row r="6597" spans="7:8">
      <c r="G6597" s="31" t="str">
        <f t="shared" si="50"/>
        <v> </v>
      </c>
      <c r="H6597" s="31" t="str">
        <f t="shared" si="51"/>
        <v> </v>
      </c>
    </row>
    <row r="6598" spans="7:8">
      <c r="G6598" s="31" t="str">
        <f t="shared" si="50"/>
        <v> </v>
      </c>
      <c r="H6598" s="31" t="str">
        <f t="shared" si="51"/>
        <v> </v>
      </c>
    </row>
    <row r="6599" spans="7:8">
      <c r="G6599" s="31" t="str">
        <f t="shared" si="50"/>
        <v> </v>
      </c>
      <c r="H6599" s="31" t="str">
        <f t="shared" si="51"/>
        <v> </v>
      </c>
    </row>
    <row r="6600" spans="7:8">
      <c r="G6600" s="31" t="str">
        <f t="shared" si="50"/>
        <v> </v>
      </c>
      <c r="H6600" s="31" t="str">
        <f t="shared" si="51"/>
        <v> </v>
      </c>
    </row>
    <row r="6601" spans="7:8">
      <c r="G6601" s="31" t="str">
        <f t="shared" si="50"/>
        <v> </v>
      </c>
      <c r="H6601" s="31" t="str">
        <f t="shared" si="51"/>
        <v> </v>
      </c>
    </row>
    <row r="6602" spans="7:8">
      <c r="G6602" s="31" t="str">
        <f t="shared" si="50"/>
        <v> </v>
      </c>
      <c r="H6602" s="31" t="str">
        <f t="shared" si="51"/>
        <v> </v>
      </c>
    </row>
    <row r="6603" spans="7:8">
      <c r="G6603" s="31" t="str">
        <f t="shared" si="50"/>
        <v> </v>
      </c>
      <c r="H6603" s="31" t="str">
        <f t="shared" si="51"/>
        <v> </v>
      </c>
    </row>
    <row r="6604" spans="7:8">
      <c r="G6604" s="31" t="str">
        <f t="shared" si="50"/>
        <v> </v>
      </c>
      <c r="H6604" s="31" t="str">
        <f t="shared" si="51"/>
        <v> </v>
      </c>
    </row>
    <row r="6605" spans="7:8">
      <c r="G6605" s="31" t="str">
        <f t="shared" si="50"/>
        <v> </v>
      </c>
      <c r="H6605" s="31" t="str">
        <f t="shared" si="51"/>
        <v> </v>
      </c>
    </row>
    <row r="6606" spans="7:8">
      <c r="G6606" s="31" t="str">
        <f t="shared" si="50"/>
        <v> </v>
      </c>
      <c r="H6606" s="31" t="str">
        <f t="shared" si="51"/>
        <v> </v>
      </c>
    </row>
    <row r="6607" spans="7:8">
      <c r="G6607" s="31" t="str">
        <f t="shared" si="50"/>
        <v> </v>
      </c>
      <c r="H6607" s="31" t="str">
        <f t="shared" si="51"/>
        <v> </v>
      </c>
    </row>
    <row r="6608" spans="7:8">
      <c r="G6608" s="31" t="str">
        <f t="shared" si="50"/>
        <v> </v>
      </c>
      <c r="H6608" s="31" t="str">
        <f t="shared" si="51"/>
        <v> </v>
      </c>
    </row>
    <row r="6609" spans="7:8">
      <c r="G6609" s="31" t="str">
        <f t="shared" si="50"/>
        <v> </v>
      </c>
      <c r="H6609" s="31" t="str">
        <f t="shared" si="51"/>
        <v> </v>
      </c>
    </row>
    <row r="6610" spans="7:8">
      <c r="G6610" s="31" t="str">
        <f t="shared" si="50"/>
        <v> </v>
      </c>
      <c r="H6610" s="31" t="str">
        <f t="shared" si="51"/>
        <v> </v>
      </c>
    </row>
    <row r="6611" spans="7:8">
      <c r="G6611" s="31" t="str">
        <f t="shared" si="50"/>
        <v> </v>
      </c>
      <c r="H6611" s="31" t="str">
        <f t="shared" si="51"/>
        <v> </v>
      </c>
    </row>
    <row r="6612" spans="7:8">
      <c r="G6612" s="31" t="str">
        <f t="shared" si="50"/>
        <v> </v>
      </c>
      <c r="H6612" s="31" t="str">
        <f t="shared" si="51"/>
        <v> </v>
      </c>
    </row>
    <row r="6613" spans="7:8">
      <c r="G6613" s="31" t="str">
        <f t="shared" si="50"/>
        <v> </v>
      </c>
      <c r="H6613" s="31" t="str">
        <f t="shared" si="51"/>
        <v> </v>
      </c>
    </row>
    <row r="6614" spans="7:8">
      <c r="G6614" s="31" t="str">
        <f t="shared" si="50"/>
        <v> </v>
      </c>
      <c r="H6614" s="31" t="str">
        <f t="shared" si="51"/>
        <v> </v>
      </c>
    </row>
    <row r="6615" spans="7:8">
      <c r="G6615" s="31" t="str">
        <f t="shared" si="50"/>
        <v> </v>
      </c>
      <c r="H6615" s="31" t="str">
        <f t="shared" si="51"/>
        <v> </v>
      </c>
    </row>
    <row r="6616" spans="7:8">
      <c r="G6616" s="31" t="str">
        <f t="shared" si="50"/>
        <v> </v>
      </c>
      <c r="H6616" s="31" t="str">
        <f t="shared" si="51"/>
        <v> </v>
      </c>
    </row>
    <row r="6617" spans="7:8">
      <c r="G6617" s="31" t="str">
        <f t="shared" si="50"/>
        <v> </v>
      </c>
      <c r="H6617" s="31" t="str">
        <f t="shared" si="51"/>
        <v> </v>
      </c>
    </row>
    <row r="6618" spans="7:8">
      <c r="G6618" s="31" t="str">
        <f t="shared" si="50"/>
        <v> </v>
      </c>
      <c r="H6618" s="31" t="str">
        <f t="shared" si="51"/>
        <v> </v>
      </c>
    </row>
    <row r="6619" spans="7:8">
      <c r="G6619" s="31" t="str">
        <f t="shared" si="50"/>
        <v> </v>
      </c>
      <c r="H6619" s="31" t="str">
        <f t="shared" si="51"/>
        <v> </v>
      </c>
    </row>
    <row r="6620" spans="7:8">
      <c r="G6620" s="31" t="str">
        <f t="shared" si="50"/>
        <v> </v>
      </c>
      <c r="H6620" s="31" t="str">
        <f t="shared" si="51"/>
        <v> </v>
      </c>
    </row>
    <row r="6621" spans="7:8">
      <c r="G6621" s="31" t="str">
        <f t="shared" si="50"/>
        <v> </v>
      </c>
      <c r="H6621" s="31" t="str">
        <f t="shared" si="51"/>
        <v> </v>
      </c>
    </row>
    <row r="6622" spans="7:8">
      <c r="G6622" s="31" t="str">
        <f t="shared" si="50"/>
        <v> </v>
      </c>
      <c r="H6622" s="31" t="str">
        <f t="shared" si="51"/>
        <v> </v>
      </c>
    </row>
    <row r="6623" spans="7:8">
      <c r="G6623" s="31" t="str">
        <f t="shared" si="50"/>
        <v> </v>
      </c>
      <c r="H6623" s="31" t="str">
        <f t="shared" si="51"/>
        <v> </v>
      </c>
    </row>
    <row r="6624" spans="7:8">
      <c r="G6624" s="31" t="str">
        <f t="shared" si="50"/>
        <v> </v>
      </c>
      <c r="H6624" s="31" t="str">
        <f t="shared" si="51"/>
        <v> </v>
      </c>
    </row>
    <row r="6625" spans="7:8">
      <c r="G6625" s="31" t="str">
        <f t="shared" si="50"/>
        <v> </v>
      </c>
      <c r="H6625" s="31" t="str">
        <f t="shared" si="51"/>
        <v> </v>
      </c>
    </row>
    <row r="6626" spans="7:8">
      <c r="G6626" s="31" t="str">
        <f t="shared" si="50"/>
        <v> </v>
      </c>
      <c r="H6626" s="31" t="str">
        <f t="shared" si="51"/>
        <v> </v>
      </c>
    </row>
    <row r="6627" spans="7:8">
      <c r="G6627" s="31" t="str">
        <f t="shared" si="50"/>
        <v> </v>
      </c>
      <c r="H6627" s="31" t="str">
        <f t="shared" si="51"/>
        <v> </v>
      </c>
    </row>
    <row r="6628" spans="7:8">
      <c r="G6628" s="31" t="str">
        <f t="shared" si="50"/>
        <v> </v>
      </c>
      <c r="H6628" s="31" t="str">
        <f t="shared" si="51"/>
        <v> </v>
      </c>
    </row>
    <row r="6629" spans="7:8">
      <c r="G6629" s="31" t="str">
        <f t="shared" si="50"/>
        <v> </v>
      </c>
      <c r="H6629" s="31" t="str">
        <f t="shared" si="51"/>
        <v> </v>
      </c>
    </row>
    <row r="6630" spans="7:8">
      <c r="G6630" s="31" t="str">
        <f t="shared" si="50"/>
        <v> </v>
      </c>
      <c r="H6630" s="31" t="str">
        <f t="shared" si="51"/>
        <v> </v>
      </c>
    </row>
    <row r="6631" spans="7:8">
      <c r="G6631" s="31" t="str">
        <f t="shared" si="50"/>
        <v> </v>
      </c>
      <c r="H6631" s="31" t="str">
        <f t="shared" si="51"/>
        <v> </v>
      </c>
    </row>
    <row r="6632" spans="7:8">
      <c r="G6632" s="31" t="str">
        <f t="shared" ref="G6632:G6886" si="52">IFERROR(IF($D6632&gt;0,IF($D6632=$G$1,$F6632," ")," ")," ")</f>
        <v> </v>
      </c>
      <c r="H6632" s="31" t="str">
        <f t="shared" ref="H6632:H6886" si="53">IFERROR(IF($D6632&gt;0,IF($D6632=$H$1,$F6632," ")," ")," ")</f>
        <v> </v>
      </c>
    </row>
    <row r="6633" spans="7:8">
      <c r="G6633" s="31" t="str">
        <f t="shared" si="52"/>
        <v> </v>
      </c>
      <c r="H6633" s="31" t="str">
        <f t="shared" si="53"/>
        <v> </v>
      </c>
    </row>
    <row r="6634" spans="7:8">
      <c r="G6634" s="31" t="str">
        <f t="shared" si="52"/>
        <v> </v>
      </c>
      <c r="H6634" s="31" t="str">
        <f t="shared" si="53"/>
        <v> </v>
      </c>
    </row>
    <row r="6635" spans="7:8">
      <c r="G6635" s="31" t="str">
        <f t="shared" si="52"/>
        <v> </v>
      </c>
      <c r="H6635" s="31" t="str">
        <f t="shared" si="53"/>
        <v> </v>
      </c>
    </row>
    <row r="6636" spans="7:8">
      <c r="G6636" s="31" t="str">
        <f t="shared" si="52"/>
        <v> </v>
      </c>
      <c r="H6636" s="31" t="str">
        <f t="shared" si="53"/>
        <v> </v>
      </c>
    </row>
    <row r="6637" spans="7:8">
      <c r="G6637" s="31" t="str">
        <f t="shared" si="52"/>
        <v> </v>
      </c>
      <c r="H6637" s="31" t="str">
        <f t="shared" si="53"/>
        <v> </v>
      </c>
    </row>
    <row r="6638" spans="7:8">
      <c r="G6638" s="31" t="str">
        <f t="shared" si="52"/>
        <v> </v>
      </c>
      <c r="H6638" s="31" t="str">
        <f t="shared" si="53"/>
        <v> </v>
      </c>
    </row>
    <row r="6639" spans="7:8">
      <c r="G6639" s="31" t="str">
        <f t="shared" si="52"/>
        <v> </v>
      </c>
      <c r="H6639" s="31" t="str">
        <f t="shared" si="53"/>
        <v> </v>
      </c>
    </row>
    <row r="6640" spans="7:8">
      <c r="G6640" s="31" t="str">
        <f t="shared" si="52"/>
        <v> </v>
      </c>
      <c r="H6640" s="31" t="str">
        <f t="shared" si="53"/>
        <v> </v>
      </c>
    </row>
    <row r="6641" spans="7:8">
      <c r="G6641" s="31" t="str">
        <f t="shared" si="52"/>
        <v> </v>
      </c>
      <c r="H6641" s="31" t="str">
        <f t="shared" si="53"/>
        <v> </v>
      </c>
    </row>
    <row r="6642" spans="7:8">
      <c r="G6642" s="31" t="str">
        <f t="shared" si="52"/>
        <v> </v>
      </c>
      <c r="H6642" s="31" t="str">
        <f t="shared" si="53"/>
        <v> </v>
      </c>
    </row>
    <row r="6643" spans="7:8">
      <c r="G6643" s="31" t="str">
        <f t="shared" si="52"/>
        <v> </v>
      </c>
      <c r="H6643" s="31" t="str">
        <f t="shared" si="53"/>
        <v> </v>
      </c>
    </row>
    <row r="6644" spans="7:8">
      <c r="G6644" s="31" t="str">
        <f t="shared" si="52"/>
        <v> </v>
      </c>
      <c r="H6644" s="31" t="str">
        <f t="shared" si="53"/>
        <v> </v>
      </c>
    </row>
    <row r="6645" spans="7:8">
      <c r="G6645" s="31" t="str">
        <f t="shared" si="52"/>
        <v> </v>
      </c>
      <c r="H6645" s="31" t="str">
        <f t="shared" si="53"/>
        <v> </v>
      </c>
    </row>
    <row r="6646" spans="7:8">
      <c r="G6646" s="31" t="str">
        <f t="shared" si="52"/>
        <v> </v>
      </c>
      <c r="H6646" s="31" t="str">
        <f t="shared" si="53"/>
        <v> </v>
      </c>
    </row>
    <row r="6647" spans="7:8">
      <c r="G6647" s="31" t="str">
        <f t="shared" si="52"/>
        <v> </v>
      </c>
      <c r="H6647" s="31" t="str">
        <f t="shared" si="53"/>
        <v> </v>
      </c>
    </row>
    <row r="6648" spans="7:8">
      <c r="G6648" s="31" t="str">
        <f t="shared" si="52"/>
        <v> </v>
      </c>
      <c r="H6648" s="31" t="str">
        <f t="shared" si="53"/>
        <v> </v>
      </c>
    </row>
    <row r="6649" spans="7:8">
      <c r="G6649" s="31" t="str">
        <f t="shared" si="52"/>
        <v> </v>
      </c>
      <c r="H6649" s="31" t="str">
        <f t="shared" si="53"/>
        <v> </v>
      </c>
    </row>
    <row r="6650" spans="7:8">
      <c r="G6650" s="31" t="str">
        <f t="shared" si="52"/>
        <v> </v>
      </c>
      <c r="H6650" s="31" t="str">
        <f t="shared" si="53"/>
        <v> </v>
      </c>
    </row>
    <row r="6651" spans="7:8">
      <c r="G6651" s="31" t="str">
        <f t="shared" si="52"/>
        <v> </v>
      </c>
      <c r="H6651" s="31" t="str">
        <f t="shared" si="53"/>
        <v> </v>
      </c>
    </row>
    <row r="6652" spans="7:8">
      <c r="G6652" s="31" t="str">
        <f t="shared" si="52"/>
        <v> </v>
      </c>
      <c r="H6652" s="31" t="str">
        <f t="shared" si="53"/>
        <v> </v>
      </c>
    </row>
    <row r="6653" spans="7:8">
      <c r="G6653" s="31" t="str">
        <f t="shared" si="52"/>
        <v> </v>
      </c>
      <c r="H6653" s="31" t="str">
        <f t="shared" si="53"/>
        <v> </v>
      </c>
    </row>
    <row r="6654" spans="7:8">
      <c r="G6654" s="31" t="str">
        <f t="shared" si="52"/>
        <v> </v>
      </c>
      <c r="H6654" s="31" t="str">
        <f t="shared" si="53"/>
        <v> </v>
      </c>
    </row>
    <row r="6655" spans="7:8">
      <c r="G6655" s="31" t="str">
        <f t="shared" si="52"/>
        <v> </v>
      </c>
      <c r="H6655" s="31" t="str">
        <f t="shared" si="53"/>
        <v> </v>
      </c>
    </row>
    <row r="6656" spans="7:8">
      <c r="G6656" s="31" t="str">
        <f t="shared" si="52"/>
        <v> </v>
      </c>
      <c r="H6656" s="31" t="str">
        <f t="shared" si="53"/>
        <v> </v>
      </c>
    </row>
    <row r="6657" spans="7:8">
      <c r="G6657" s="31" t="str">
        <f t="shared" si="52"/>
        <v> </v>
      </c>
      <c r="H6657" s="31" t="str">
        <f t="shared" si="53"/>
        <v> </v>
      </c>
    </row>
    <row r="6658" spans="7:8">
      <c r="G6658" s="31" t="str">
        <f t="shared" si="52"/>
        <v> </v>
      </c>
      <c r="H6658" s="31" t="str">
        <f t="shared" si="53"/>
        <v> </v>
      </c>
    </row>
    <row r="6659" spans="7:8">
      <c r="G6659" s="31" t="str">
        <f t="shared" si="52"/>
        <v> </v>
      </c>
      <c r="H6659" s="31" t="str">
        <f t="shared" si="53"/>
        <v> </v>
      </c>
    </row>
    <row r="6660" spans="7:8">
      <c r="G6660" s="31" t="str">
        <f t="shared" si="52"/>
        <v> </v>
      </c>
      <c r="H6660" s="31" t="str">
        <f t="shared" si="53"/>
        <v> </v>
      </c>
    </row>
    <row r="6661" spans="7:8">
      <c r="G6661" s="31" t="str">
        <f t="shared" si="52"/>
        <v> </v>
      </c>
      <c r="H6661" s="31" t="str">
        <f t="shared" si="53"/>
        <v> </v>
      </c>
    </row>
    <row r="6662" spans="7:8">
      <c r="G6662" s="31" t="str">
        <f t="shared" si="52"/>
        <v> </v>
      </c>
      <c r="H6662" s="31" t="str">
        <f t="shared" si="53"/>
        <v> </v>
      </c>
    </row>
    <row r="6663" spans="7:8">
      <c r="G6663" s="31" t="str">
        <f t="shared" si="52"/>
        <v> </v>
      </c>
      <c r="H6663" s="31" t="str">
        <f t="shared" si="53"/>
        <v> </v>
      </c>
    </row>
    <row r="6664" spans="7:8">
      <c r="G6664" s="31" t="str">
        <f t="shared" si="52"/>
        <v> </v>
      </c>
      <c r="H6664" s="31" t="str">
        <f t="shared" si="53"/>
        <v> </v>
      </c>
    </row>
    <row r="6665" spans="7:8">
      <c r="G6665" s="31" t="str">
        <f t="shared" si="52"/>
        <v> </v>
      </c>
      <c r="H6665" s="31" t="str">
        <f t="shared" si="53"/>
        <v> </v>
      </c>
    </row>
    <row r="6666" spans="7:8">
      <c r="G6666" s="31" t="str">
        <f t="shared" si="52"/>
        <v> </v>
      </c>
      <c r="H6666" s="31" t="str">
        <f t="shared" si="53"/>
        <v> </v>
      </c>
    </row>
    <row r="6667" spans="7:8">
      <c r="G6667" s="31" t="str">
        <f t="shared" si="52"/>
        <v> </v>
      </c>
      <c r="H6667" s="31" t="str">
        <f t="shared" si="53"/>
        <v> </v>
      </c>
    </row>
    <row r="6668" spans="7:8">
      <c r="G6668" s="31" t="str">
        <f t="shared" si="52"/>
        <v> </v>
      </c>
      <c r="H6668" s="31" t="str">
        <f t="shared" si="53"/>
        <v> </v>
      </c>
    </row>
    <row r="6669" spans="7:8">
      <c r="G6669" s="31" t="str">
        <f t="shared" si="52"/>
        <v> </v>
      </c>
      <c r="H6669" s="31" t="str">
        <f t="shared" si="53"/>
        <v> </v>
      </c>
    </row>
    <row r="6670" spans="7:8">
      <c r="G6670" s="31" t="str">
        <f t="shared" si="52"/>
        <v> </v>
      </c>
      <c r="H6670" s="31" t="str">
        <f t="shared" si="53"/>
        <v> </v>
      </c>
    </row>
    <row r="6671" spans="7:8">
      <c r="G6671" s="31" t="str">
        <f t="shared" si="52"/>
        <v> </v>
      </c>
      <c r="H6671" s="31" t="str">
        <f t="shared" si="53"/>
        <v> </v>
      </c>
    </row>
    <row r="6672" spans="7:8">
      <c r="G6672" s="31" t="str">
        <f t="shared" si="52"/>
        <v> </v>
      </c>
      <c r="H6672" s="31" t="str">
        <f t="shared" si="53"/>
        <v> </v>
      </c>
    </row>
    <row r="6673" spans="7:8">
      <c r="G6673" s="31" t="str">
        <f t="shared" si="52"/>
        <v> </v>
      </c>
      <c r="H6673" s="31" t="str">
        <f t="shared" si="53"/>
        <v> </v>
      </c>
    </row>
    <row r="6674" spans="7:8">
      <c r="G6674" s="31" t="str">
        <f t="shared" si="52"/>
        <v> </v>
      </c>
      <c r="H6674" s="31" t="str">
        <f t="shared" si="53"/>
        <v> </v>
      </c>
    </row>
    <row r="6675" spans="7:8">
      <c r="G6675" s="31" t="str">
        <f t="shared" si="52"/>
        <v> </v>
      </c>
      <c r="H6675" s="31" t="str">
        <f t="shared" si="53"/>
        <v> </v>
      </c>
    </row>
    <row r="6676" spans="7:8">
      <c r="G6676" s="31" t="str">
        <f t="shared" si="52"/>
        <v> </v>
      </c>
      <c r="H6676" s="31" t="str">
        <f t="shared" si="53"/>
        <v> </v>
      </c>
    </row>
    <row r="6677" spans="7:8">
      <c r="G6677" s="31" t="str">
        <f t="shared" si="52"/>
        <v> </v>
      </c>
      <c r="H6677" s="31" t="str">
        <f t="shared" si="53"/>
        <v> </v>
      </c>
    </row>
    <row r="6678" spans="7:8">
      <c r="G6678" s="31" t="str">
        <f t="shared" si="52"/>
        <v> </v>
      </c>
      <c r="H6678" s="31" t="str">
        <f t="shared" si="53"/>
        <v> </v>
      </c>
    </row>
    <row r="6679" spans="7:8">
      <c r="G6679" s="31" t="str">
        <f t="shared" si="52"/>
        <v> </v>
      </c>
      <c r="H6679" s="31" t="str">
        <f t="shared" si="53"/>
        <v> </v>
      </c>
    </row>
    <row r="6680" spans="7:8">
      <c r="G6680" s="31" t="str">
        <f t="shared" si="52"/>
        <v> </v>
      </c>
      <c r="H6680" s="31" t="str">
        <f t="shared" si="53"/>
        <v> </v>
      </c>
    </row>
    <row r="6681" spans="7:8">
      <c r="G6681" s="31" t="str">
        <f t="shared" si="52"/>
        <v> </v>
      </c>
      <c r="H6681" s="31" t="str">
        <f t="shared" si="53"/>
        <v> </v>
      </c>
    </row>
    <row r="6682" spans="7:8">
      <c r="G6682" s="31" t="str">
        <f t="shared" si="52"/>
        <v> </v>
      </c>
      <c r="H6682" s="31" t="str">
        <f t="shared" si="53"/>
        <v> </v>
      </c>
    </row>
    <row r="6683" spans="7:8">
      <c r="G6683" s="31" t="str">
        <f t="shared" si="52"/>
        <v> </v>
      </c>
      <c r="H6683" s="31" t="str">
        <f t="shared" si="53"/>
        <v> </v>
      </c>
    </row>
    <row r="6684" spans="7:8">
      <c r="G6684" s="31" t="str">
        <f t="shared" si="52"/>
        <v> </v>
      </c>
      <c r="H6684" s="31" t="str">
        <f t="shared" si="53"/>
        <v> </v>
      </c>
    </row>
    <row r="6685" spans="7:8">
      <c r="G6685" s="31" t="str">
        <f t="shared" si="52"/>
        <v> </v>
      </c>
      <c r="H6685" s="31" t="str">
        <f t="shared" si="53"/>
        <v> </v>
      </c>
    </row>
    <row r="6686" spans="7:8">
      <c r="G6686" s="31" t="str">
        <f t="shared" si="52"/>
        <v> </v>
      </c>
      <c r="H6686" s="31" t="str">
        <f t="shared" si="53"/>
        <v> </v>
      </c>
    </row>
    <row r="6687" spans="7:8">
      <c r="G6687" s="31" t="str">
        <f t="shared" si="52"/>
        <v> </v>
      </c>
      <c r="H6687" s="31" t="str">
        <f t="shared" si="53"/>
        <v> </v>
      </c>
    </row>
    <row r="6688" spans="7:8">
      <c r="G6688" s="31" t="str">
        <f t="shared" si="52"/>
        <v> </v>
      </c>
      <c r="H6688" s="31" t="str">
        <f t="shared" si="53"/>
        <v> </v>
      </c>
    </row>
    <row r="6689" spans="7:8">
      <c r="G6689" s="31" t="str">
        <f t="shared" si="52"/>
        <v> </v>
      </c>
      <c r="H6689" s="31" t="str">
        <f t="shared" si="53"/>
        <v> </v>
      </c>
    </row>
    <row r="6690" spans="7:8">
      <c r="G6690" s="31" t="str">
        <f t="shared" si="52"/>
        <v> </v>
      </c>
      <c r="H6690" s="31" t="str">
        <f t="shared" si="53"/>
        <v> </v>
      </c>
    </row>
    <row r="6691" spans="7:8">
      <c r="G6691" s="31" t="str">
        <f t="shared" si="52"/>
        <v> </v>
      </c>
      <c r="H6691" s="31" t="str">
        <f t="shared" si="53"/>
        <v> </v>
      </c>
    </row>
    <row r="6692" spans="7:8">
      <c r="G6692" s="31" t="str">
        <f t="shared" si="52"/>
        <v> </v>
      </c>
      <c r="H6692" s="31" t="str">
        <f t="shared" si="53"/>
        <v> </v>
      </c>
    </row>
    <row r="6693" spans="7:8">
      <c r="G6693" s="31" t="str">
        <f t="shared" si="52"/>
        <v> </v>
      </c>
      <c r="H6693" s="31" t="str">
        <f t="shared" si="53"/>
        <v> </v>
      </c>
    </row>
    <row r="6694" spans="7:8">
      <c r="G6694" s="31" t="str">
        <f t="shared" si="52"/>
        <v> </v>
      </c>
      <c r="H6694" s="31" t="str">
        <f t="shared" si="53"/>
        <v> </v>
      </c>
    </row>
    <row r="6695" spans="7:8">
      <c r="G6695" s="31" t="str">
        <f t="shared" si="52"/>
        <v> </v>
      </c>
      <c r="H6695" s="31" t="str">
        <f t="shared" si="53"/>
        <v> </v>
      </c>
    </row>
    <row r="6696" spans="7:8">
      <c r="G6696" s="31" t="str">
        <f t="shared" si="52"/>
        <v> </v>
      </c>
      <c r="H6696" s="31" t="str">
        <f t="shared" si="53"/>
        <v> </v>
      </c>
    </row>
    <row r="6697" spans="7:8">
      <c r="G6697" s="31" t="str">
        <f t="shared" si="52"/>
        <v> </v>
      </c>
      <c r="H6697" s="31" t="str">
        <f t="shared" si="53"/>
        <v> </v>
      </c>
    </row>
    <row r="6698" spans="7:8">
      <c r="G6698" s="31" t="str">
        <f t="shared" si="52"/>
        <v> </v>
      </c>
      <c r="H6698" s="31" t="str">
        <f t="shared" si="53"/>
        <v> </v>
      </c>
    </row>
    <row r="6699" spans="7:8">
      <c r="G6699" s="31" t="str">
        <f t="shared" si="52"/>
        <v> </v>
      </c>
      <c r="H6699" s="31" t="str">
        <f t="shared" si="53"/>
        <v> </v>
      </c>
    </row>
    <row r="6700" spans="7:8">
      <c r="G6700" s="31" t="str">
        <f t="shared" si="52"/>
        <v> </v>
      </c>
      <c r="H6700" s="31" t="str">
        <f t="shared" si="53"/>
        <v> </v>
      </c>
    </row>
    <row r="6701" spans="7:8">
      <c r="G6701" s="31" t="str">
        <f t="shared" si="52"/>
        <v> </v>
      </c>
      <c r="H6701" s="31" t="str">
        <f t="shared" si="53"/>
        <v> </v>
      </c>
    </row>
    <row r="6702" spans="7:8">
      <c r="G6702" s="31" t="str">
        <f t="shared" si="52"/>
        <v> </v>
      </c>
      <c r="H6702" s="31" t="str">
        <f t="shared" si="53"/>
        <v> </v>
      </c>
    </row>
    <row r="6703" spans="7:8">
      <c r="G6703" s="31" t="str">
        <f t="shared" si="52"/>
        <v> </v>
      </c>
      <c r="H6703" s="31" t="str">
        <f t="shared" si="53"/>
        <v> </v>
      </c>
    </row>
    <row r="6704" spans="7:8">
      <c r="G6704" s="31" t="str">
        <f t="shared" si="52"/>
        <v> </v>
      </c>
      <c r="H6704" s="31" t="str">
        <f t="shared" si="53"/>
        <v> </v>
      </c>
    </row>
    <row r="6705" spans="7:8">
      <c r="G6705" s="31" t="str">
        <f t="shared" si="52"/>
        <v> </v>
      </c>
      <c r="H6705" s="31" t="str">
        <f t="shared" si="53"/>
        <v> </v>
      </c>
    </row>
    <row r="6706" spans="7:8">
      <c r="G6706" s="31" t="str">
        <f t="shared" si="52"/>
        <v> </v>
      </c>
      <c r="H6706" s="31" t="str">
        <f t="shared" si="53"/>
        <v> </v>
      </c>
    </row>
    <row r="6707" spans="7:8">
      <c r="G6707" s="31" t="str">
        <f t="shared" si="52"/>
        <v> </v>
      </c>
      <c r="H6707" s="31" t="str">
        <f t="shared" si="53"/>
        <v> </v>
      </c>
    </row>
    <row r="6708" spans="7:8">
      <c r="G6708" s="31" t="str">
        <f t="shared" si="52"/>
        <v> </v>
      </c>
      <c r="H6708" s="31" t="str">
        <f t="shared" si="53"/>
        <v> </v>
      </c>
    </row>
    <row r="6709" spans="7:8">
      <c r="G6709" s="31" t="str">
        <f t="shared" si="52"/>
        <v> </v>
      </c>
      <c r="H6709" s="31" t="str">
        <f t="shared" si="53"/>
        <v> </v>
      </c>
    </row>
    <row r="6710" spans="7:8">
      <c r="G6710" s="31" t="str">
        <f t="shared" si="52"/>
        <v> </v>
      </c>
      <c r="H6710" s="31" t="str">
        <f t="shared" si="53"/>
        <v> </v>
      </c>
    </row>
    <row r="6711" spans="7:8">
      <c r="G6711" s="31" t="str">
        <f t="shared" si="52"/>
        <v> </v>
      </c>
      <c r="H6711" s="31" t="str">
        <f t="shared" si="53"/>
        <v> </v>
      </c>
    </row>
    <row r="6712" spans="7:8">
      <c r="G6712" s="31" t="str">
        <f t="shared" si="52"/>
        <v> </v>
      </c>
      <c r="H6712" s="31" t="str">
        <f t="shared" si="53"/>
        <v> </v>
      </c>
    </row>
    <row r="6713" spans="7:8">
      <c r="G6713" s="31" t="str">
        <f t="shared" si="52"/>
        <v> </v>
      </c>
      <c r="H6713" s="31" t="str">
        <f t="shared" si="53"/>
        <v> </v>
      </c>
    </row>
    <row r="6714" spans="7:8">
      <c r="G6714" s="31" t="str">
        <f t="shared" si="52"/>
        <v> </v>
      </c>
      <c r="H6714" s="31" t="str">
        <f t="shared" si="53"/>
        <v> </v>
      </c>
    </row>
    <row r="6715" spans="7:8">
      <c r="G6715" s="31" t="str">
        <f t="shared" si="52"/>
        <v> </v>
      </c>
      <c r="H6715" s="31" t="str">
        <f t="shared" si="53"/>
        <v> </v>
      </c>
    </row>
    <row r="6716" spans="7:8">
      <c r="G6716" s="31" t="str">
        <f t="shared" si="52"/>
        <v> </v>
      </c>
      <c r="H6716" s="31" t="str">
        <f t="shared" si="53"/>
        <v> </v>
      </c>
    </row>
    <row r="6717" spans="7:8">
      <c r="G6717" s="31" t="str">
        <f t="shared" si="52"/>
        <v> </v>
      </c>
      <c r="H6717" s="31" t="str">
        <f t="shared" si="53"/>
        <v> </v>
      </c>
    </row>
    <row r="6718" spans="7:8">
      <c r="G6718" s="31" t="str">
        <f t="shared" si="52"/>
        <v> </v>
      </c>
      <c r="H6718" s="31" t="str">
        <f t="shared" si="53"/>
        <v> </v>
      </c>
    </row>
    <row r="6719" spans="7:8">
      <c r="G6719" s="31" t="str">
        <f t="shared" si="52"/>
        <v> </v>
      </c>
      <c r="H6719" s="31" t="str">
        <f t="shared" si="53"/>
        <v> </v>
      </c>
    </row>
    <row r="6720" spans="7:8">
      <c r="G6720" s="31" t="str">
        <f t="shared" si="52"/>
        <v> </v>
      </c>
      <c r="H6720" s="31" t="str">
        <f t="shared" si="53"/>
        <v> </v>
      </c>
    </row>
    <row r="6721" spans="7:8">
      <c r="G6721" s="31" t="str">
        <f t="shared" si="52"/>
        <v> </v>
      </c>
      <c r="H6721" s="31" t="str">
        <f t="shared" si="53"/>
        <v> </v>
      </c>
    </row>
    <row r="6722" spans="7:8">
      <c r="G6722" s="31" t="str">
        <f t="shared" si="52"/>
        <v> </v>
      </c>
      <c r="H6722" s="31" t="str">
        <f t="shared" si="53"/>
        <v> </v>
      </c>
    </row>
    <row r="6723" spans="7:8">
      <c r="G6723" s="31" t="str">
        <f t="shared" si="52"/>
        <v> </v>
      </c>
      <c r="H6723" s="31" t="str">
        <f t="shared" si="53"/>
        <v> </v>
      </c>
    </row>
    <row r="6724" spans="7:8">
      <c r="G6724" s="31" t="str">
        <f t="shared" si="52"/>
        <v> </v>
      </c>
      <c r="H6724" s="31" t="str">
        <f t="shared" si="53"/>
        <v> </v>
      </c>
    </row>
    <row r="6725" spans="7:8">
      <c r="G6725" s="31" t="str">
        <f t="shared" si="52"/>
        <v> </v>
      </c>
      <c r="H6725" s="31" t="str">
        <f t="shared" si="53"/>
        <v> </v>
      </c>
    </row>
    <row r="6726" spans="7:8">
      <c r="G6726" s="31" t="str">
        <f t="shared" si="52"/>
        <v> </v>
      </c>
      <c r="H6726" s="31" t="str">
        <f t="shared" si="53"/>
        <v> </v>
      </c>
    </row>
    <row r="6727" spans="7:8">
      <c r="G6727" s="31" t="str">
        <f t="shared" si="52"/>
        <v> </v>
      </c>
      <c r="H6727" s="31" t="str">
        <f t="shared" si="53"/>
        <v> </v>
      </c>
    </row>
    <row r="6728" spans="7:8">
      <c r="G6728" s="31" t="str">
        <f t="shared" si="52"/>
        <v> </v>
      </c>
      <c r="H6728" s="31" t="str">
        <f t="shared" si="53"/>
        <v> </v>
      </c>
    </row>
    <row r="6729" spans="7:8">
      <c r="G6729" s="31" t="str">
        <f t="shared" si="52"/>
        <v> </v>
      </c>
      <c r="H6729" s="31" t="str">
        <f t="shared" si="53"/>
        <v> </v>
      </c>
    </row>
    <row r="6730" spans="7:8">
      <c r="G6730" s="31" t="str">
        <f t="shared" si="52"/>
        <v> </v>
      </c>
      <c r="H6730" s="31" t="str">
        <f t="shared" si="53"/>
        <v> </v>
      </c>
    </row>
    <row r="6731" spans="7:8">
      <c r="G6731" s="31" t="str">
        <f t="shared" si="52"/>
        <v> </v>
      </c>
      <c r="H6731" s="31" t="str">
        <f t="shared" si="53"/>
        <v> </v>
      </c>
    </row>
    <row r="6732" spans="7:8">
      <c r="G6732" s="31" t="str">
        <f t="shared" si="52"/>
        <v> </v>
      </c>
      <c r="H6732" s="31" t="str">
        <f t="shared" si="53"/>
        <v> </v>
      </c>
    </row>
    <row r="6733" spans="7:8">
      <c r="G6733" s="31" t="str">
        <f t="shared" si="52"/>
        <v> </v>
      </c>
      <c r="H6733" s="31" t="str">
        <f t="shared" si="53"/>
        <v> </v>
      </c>
    </row>
    <row r="6734" spans="7:8">
      <c r="G6734" s="31" t="str">
        <f t="shared" si="52"/>
        <v> </v>
      </c>
      <c r="H6734" s="31" t="str">
        <f t="shared" si="53"/>
        <v> </v>
      </c>
    </row>
    <row r="6735" spans="7:8">
      <c r="G6735" s="31" t="str">
        <f t="shared" si="52"/>
        <v> </v>
      </c>
      <c r="H6735" s="31" t="str">
        <f t="shared" si="53"/>
        <v> </v>
      </c>
    </row>
    <row r="6736" spans="7:8">
      <c r="G6736" s="31" t="str">
        <f t="shared" si="52"/>
        <v> </v>
      </c>
      <c r="H6736" s="31" t="str">
        <f t="shared" si="53"/>
        <v> </v>
      </c>
    </row>
    <row r="6737" spans="7:8">
      <c r="G6737" s="31" t="str">
        <f t="shared" si="52"/>
        <v> </v>
      </c>
      <c r="H6737" s="31" t="str">
        <f t="shared" si="53"/>
        <v> </v>
      </c>
    </row>
    <row r="6738" spans="7:8">
      <c r="G6738" s="31" t="str">
        <f t="shared" si="52"/>
        <v> </v>
      </c>
      <c r="H6738" s="31" t="str">
        <f t="shared" si="53"/>
        <v> </v>
      </c>
    </row>
    <row r="6739" spans="7:8">
      <c r="G6739" s="31" t="str">
        <f t="shared" si="52"/>
        <v> </v>
      </c>
      <c r="H6739" s="31" t="str">
        <f t="shared" si="53"/>
        <v> </v>
      </c>
    </row>
    <row r="6740" spans="7:8">
      <c r="G6740" s="31" t="str">
        <f t="shared" si="52"/>
        <v> </v>
      </c>
      <c r="H6740" s="31" t="str">
        <f t="shared" si="53"/>
        <v> </v>
      </c>
    </row>
    <row r="6741" spans="7:8">
      <c r="G6741" s="31" t="str">
        <f t="shared" si="52"/>
        <v> </v>
      </c>
      <c r="H6741" s="31" t="str">
        <f t="shared" si="53"/>
        <v> </v>
      </c>
    </row>
    <row r="6742" spans="7:8">
      <c r="G6742" s="31" t="str">
        <f t="shared" si="52"/>
        <v> </v>
      </c>
      <c r="H6742" s="31" t="str">
        <f t="shared" si="53"/>
        <v> </v>
      </c>
    </row>
    <row r="6743" spans="7:8">
      <c r="G6743" s="31" t="str">
        <f t="shared" si="52"/>
        <v> </v>
      </c>
      <c r="H6743" s="31" t="str">
        <f t="shared" si="53"/>
        <v> </v>
      </c>
    </row>
    <row r="6744" spans="7:8">
      <c r="G6744" s="31" t="str">
        <f t="shared" si="52"/>
        <v> </v>
      </c>
      <c r="H6744" s="31" t="str">
        <f t="shared" si="53"/>
        <v> </v>
      </c>
    </row>
    <row r="6745" spans="7:8">
      <c r="G6745" s="31" t="str">
        <f t="shared" si="52"/>
        <v> </v>
      </c>
      <c r="H6745" s="31" t="str">
        <f t="shared" si="53"/>
        <v> </v>
      </c>
    </row>
    <row r="6746" spans="7:8">
      <c r="G6746" s="31" t="str">
        <f t="shared" si="52"/>
        <v> </v>
      </c>
      <c r="H6746" s="31" t="str">
        <f t="shared" si="53"/>
        <v> </v>
      </c>
    </row>
    <row r="6747" spans="7:8">
      <c r="G6747" s="31" t="str">
        <f t="shared" si="52"/>
        <v> </v>
      </c>
      <c r="H6747" s="31" t="str">
        <f t="shared" si="53"/>
        <v> </v>
      </c>
    </row>
    <row r="6748" spans="7:8">
      <c r="G6748" s="31" t="str">
        <f t="shared" si="52"/>
        <v> </v>
      </c>
      <c r="H6748" s="31" t="str">
        <f t="shared" si="53"/>
        <v> </v>
      </c>
    </row>
    <row r="6749" spans="7:8">
      <c r="G6749" s="31" t="str">
        <f t="shared" si="52"/>
        <v> </v>
      </c>
      <c r="H6749" s="31" t="str">
        <f t="shared" si="53"/>
        <v> </v>
      </c>
    </row>
    <row r="6750" spans="7:8">
      <c r="G6750" s="31" t="str">
        <f t="shared" si="52"/>
        <v> </v>
      </c>
      <c r="H6750" s="31" t="str">
        <f t="shared" si="53"/>
        <v> </v>
      </c>
    </row>
    <row r="6751" spans="7:8">
      <c r="G6751" s="31" t="str">
        <f t="shared" si="52"/>
        <v> </v>
      </c>
      <c r="H6751" s="31" t="str">
        <f t="shared" si="53"/>
        <v> </v>
      </c>
    </row>
    <row r="6752" spans="7:8">
      <c r="G6752" s="31" t="str">
        <f t="shared" si="52"/>
        <v> </v>
      </c>
      <c r="H6752" s="31" t="str">
        <f t="shared" si="53"/>
        <v> </v>
      </c>
    </row>
    <row r="6753" spans="7:8">
      <c r="G6753" s="31" t="str">
        <f t="shared" si="52"/>
        <v> </v>
      </c>
      <c r="H6753" s="31" t="str">
        <f t="shared" si="53"/>
        <v> </v>
      </c>
    </row>
    <row r="6754" spans="7:8">
      <c r="G6754" s="31" t="str">
        <f t="shared" si="52"/>
        <v> </v>
      </c>
      <c r="H6754" s="31" t="str">
        <f t="shared" si="53"/>
        <v> </v>
      </c>
    </row>
    <row r="6755" spans="7:8">
      <c r="G6755" s="31" t="str">
        <f t="shared" si="52"/>
        <v> </v>
      </c>
      <c r="H6755" s="31" t="str">
        <f t="shared" si="53"/>
        <v> </v>
      </c>
    </row>
    <row r="6756" spans="7:8">
      <c r="G6756" s="31" t="str">
        <f t="shared" si="52"/>
        <v> </v>
      </c>
      <c r="H6756" s="31" t="str">
        <f t="shared" si="53"/>
        <v> </v>
      </c>
    </row>
    <row r="6757" spans="7:8">
      <c r="G6757" s="31" t="str">
        <f t="shared" si="52"/>
        <v> </v>
      </c>
      <c r="H6757" s="31" t="str">
        <f t="shared" si="53"/>
        <v> </v>
      </c>
    </row>
    <row r="6758" spans="7:8">
      <c r="G6758" s="31" t="str">
        <f t="shared" si="52"/>
        <v> </v>
      </c>
      <c r="H6758" s="31" t="str">
        <f t="shared" si="53"/>
        <v> </v>
      </c>
    </row>
    <row r="6759" spans="7:8">
      <c r="G6759" s="31" t="str">
        <f t="shared" si="52"/>
        <v> </v>
      </c>
      <c r="H6759" s="31" t="str">
        <f t="shared" si="53"/>
        <v> </v>
      </c>
    </row>
    <row r="6760" spans="7:8">
      <c r="G6760" s="31" t="str">
        <f t="shared" si="52"/>
        <v> </v>
      </c>
      <c r="H6760" s="31" t="str">
        <f t="shared" si="53"/>
        <v> </v>
      </c>
    </row>
    <row r="6761" spans="7:8">
      <c r="G6761" s="31" t="str">
        <f t="shared" si="52"/>
        <v> </v>
      </c>
      <c r="H6761" s="31" t="str">
        <f t="shared" si="53"/>
        <v> </v>
      </c>
    </row>
    <row r="6762" spans="7:8">
      <c r="G6762" s="31" t="str">
        <f t="shared" si="52"/>
        <v> </v>
      </c>
      <c r="H6762" s="31" t="str">
        <f t="shared" si="53"/>
        <v> </v>
      </c>
    </row>
    <row r="6763" spans="7:8">
      <c r="G6763" s="31" t="str">
        <f t="shared" si="52"/>
        <v> </v>
      </c>
      <c r="H6763" s="31" t="str">
        <f t="shared" si="53"/>
        <v> </v>
      </c>
    </row>
    <row r="6764" spans="7:8">
      <c r="G6764" s="31" t="str">
        <f t="shared" si="52"/>
        <v> </v>
      </c>
      <c r="H6764" s="31" t="str">
        <f t="shared" si="53"/>
        <v> </v>
      </c>
    </row>
    <row r="6765" spans="7:8">
      <c r="G6765" s="31" t="str">
        <f t="shared" si="52"/>
        <v> </v>
      </c>
      <c r="H6765" s="31" t="str">
        <f t="shared" si="53"/>
        <v> </v>
      </c>
    </row>
    <row r="6766" spans="7:8">
      <c r="G6766" s="31" t="str">
        <f t="shared" si="52"/>
        <v> </v>
      </c>
      <c r="H6766" s="31" t="str">
        <f t="shared" si="53"/>
        <v> </v>
      </c>
    </row>
    <row r="6767" spans="7:8">
      <c r="G6767" s="31" t="str">
        <f t="shared" si="52"/>
        <v> </v>
      </c>
      <c r="H6767" s="31" t="str">
        <f t="shared" si="53"/>
        <v> </v>
      </c>
    </row>
    <row r="6768" spans="7:8">
      <c r="G6768" s="31" t="str">
        <f t="shared" si="52"/>
        <v> </v>
      </c>
      <c r="H6768" s="31" t="str">
        <f t="shared" si="53"/>
        <v> </v>
      </c>
    </row>
    <row r="6769" spans="7:8">
      <c r="G6769" s="31" t="str">
        <f t="shared" si="52"/>
        <v> </v>
      </c>
      <c r="H6769" s="31" t="str">
        <f t="shared" si="53"/>
        <v> </v>
      </c>
    </row>
    <row r="6770" spans="7:8">
      <c r="G6770" s="31" t="str">
        <f t="shared" si="52"/>
        <v> </v>
      </c>
      <c r="H6770" s="31" t="str">
        <f t="shared" si="53"/>
        <v> </v>
      </c>
    </row>
    <row r="6771" spans="7:8">
      <c r="G6771" s="31" t="str">
        <f t="shared" si="52"/>
        <v> </v>
      </c>
      <c r="H6771" s="31" t="str">
        <f t="shared" si="53"/>
        <v> </v>
      </c>
    </row>
    <row r="6772" spans="7:8">
      <c r="G6772" s="31" t="str">
        <f t="shared" si="52"/>
        <v> </v>
      </c>
      <c r="H6772" s="31" t="str">
        <f t="shared" si="53"/>
        <v> </v>
      </c>
    </row>
    <row r="6773" spans="7:8">
      <c r="G6773" s="31" t="str">
        <f t="shared" si="52"/>
        <v> </v>
      </c>
      <c r="H6773" s="31" t="str">
        <f t="shared" si="53"/>
        <v> </v>
      </c>
    </row>
    <row r="6774" spans="7:8">
      <c r="G6774" s="31" t="str">
        <f t="shared" si="52"/>
        <v> </v>
      </c>
      <c r="H6774" s="31" t="str">
        <f t="shared" si="53"/>
        <v> </v>
      </c>
    </row>
    <row r="6775" spans="7:8">
      <c r="G6775" s="31" t="str">
        <f t="shared" si="52"/>
        <v> </v>
      </c>
      <c r="H6775" s="31" t="str">
        <f t="shared" si="53"/>
        <v> </v>
      </c>
    </row>
    <row r="6776" spans="7:8">
      <c r="G6776" s="31" t="str">
        <f t="shared" si="52"/>
        <v> </v>
      </c>
      <c r="H6776" s="31" t="str">
        <f t="shared" si="53"/>
        <v> </v>
      </c>
    </row>
    <row r="6777" spans="7:8">
      <c r="G6777" s="31" t="str">
        <f t="shared" si="52"/>
        <v> </v>
      </c>
      <c r="H6777" s="31" t="str">
        <f t="shared" si="53"/>
        <v> </v>
      </c>
    </row>
    <row r="6778" spans="7:8">
      <c r="G6778" s="31" t="str">
        <f t="shared" si="52"/>
        <v> </v>
      </c>
      <c r="H6778" s="31" t="str">
        <f t="shared" si="53"/>
        <v> </v>
      </c>
    </row>
    <row r="6779" spans="7:8">
      <c r="G6779" s="31" t="str">
        <f t="shared" si="52"/>
        <v> </v>
      </c>
      <c r="H6779" s="31" t="str">
        <f t="shared" si="53"/>
        <v> </v>
      </c>
    </row>
    <row r="6780" spans="7:8">
      <c r="G6780" s="31" t="str">
        <f t="shared" si="52"/>
        <v> </v>
      </c>
      <c r="H6780" s="31" t="str">
        <f t="shared" si="53"/>
        <v> </v>
      </c>
    </row>
    <row r="6781" spans="7:8">
      <c r="G6781" s="31" t="str">
        <f t="shared" si="52"/>
        <v> </v>
      </c>
      <c r="H6781" s="31" t="str">
        <f t="shared" si="53"/>
        <v> </v>
      </c>
    </row>
    <row r="6782" spans="7:8">
      <c r="G6782" s="31" t="str">
        <f t="shared" si="52"/>
        <v> </v>
      </c>
      <c r="H6782" s="31" t="str">
        <f t="shared" si="53"/>
        <v> </v>
      </c>
    </row>
    <row r="6783" spans="7:8">
      <c r="G6783" s="31" t="str">
        <f t="shared" si="52"/>
        <v> </v>
      </c>
      <c r="H6783" s="31" t="str">
        <f t="shared" si="53"/>
        <v> </v>
      </c>
    </row>
    <row r="6784" spans="7:8">
      <c r="G6784" s="31" t="str">
        <f t="shared" si="52"/>
        <v> </v>
      </c>
      <c r="H6784" s="31" t="str">
        <f t="shared" si="53"/>
        <v> </v>
      </c>
    </row>
    <row r="6785" spans="7:8">
      <c r="G6785" s="31" t="str">
        <f t="shared" si="52"/>
        <v> </v>
      </c>
      <c r="H6785" s="31" t="str">
        <f t="shared" si="53"/>
        <v> </v>
      </c>
    </row>
    <row r="6786" spans="7:8">
      <c r="G6786" s="31" t="str">
        <f t="shared" si="52"/>
        <v> </v>
      </c>
      <c r="H6786" s="31" t="str">
        <f t="shared" si="53"/>
        <v> </v>
      </c>
    </row>
    <row r="6787" spans="7:8">
      <c r="G6787" s="31" t="str">
        <f t="shared" si="52"/>
        <v> </v>
      </c>
      <c r="H6787" s="31" t="str">
        <f t="shared" si="53"/>
        <v> </v>
      </c>
    </row>
    <row r="6788" spans="7:8">
      <c r="G6788" s="31" t="str">
        <f t="shared" si="52"/>
        <v> </v>
      </c>
      <c r="H6788" s="31" t="str">
        <f t="shared" si="53"/>
        <v> </v>
      </c>
    </row>
    <row r="6789" spans="7:8">
      <c r="G6789" s="31" t="str">
        <f t="shared" si="52"/>
        <v> </v>
      </c>
      <c r="H6789" s="31" t="str">
        <f t="shared" si="53"/>
        <v> </v>
      </c>
    </row>
    <row r="6790" spans="7:8">
      <c r="G6790" s="31" t="str">
        <f t="shared" si="52"/>
        <v> </v>
      </c>
      <c r="H6790" s="31" t="str">
        <f t="shared" si="53"/>
        <v> </v>
      </c>
    </row>
    <row r="6791" spans="7:8">
      <c r="G6791" s="31" t="str">
        <f t="shared" si="52"/>
        <v> </v>
      </c>
      <c r="H6791" s="31" t="str">
        <f t="shared" si="53"/>
        <v> </v>
      </c>
    </row>
    <row r="6792" spans="7:8">
      <c r="G6792" s="31" t="str">
        <f t="shared" si="52"/>
        <v> </v>
      </c>
      <c r="H6792" s="31" t="str">
        <f t="shared" si="53"/>
        <v> </v>
      </c>
    </row>
    <row r="6793" spans="7:8">
      <c r="G6793" s="31" t="str">
        <f t="shared" si="52"/>
        <v> </v>
      </c>
      <c r="H6793" s="31" t="str">
        <f t="shared" si="53"/>
        <v> </v>
      </c>
    </row>
    <row r="6794" spans="7:8">
      <c r="G6794" s="31" t="str">
        <f t="shared" si="52"/>
        <v> </v>
      </c>
      <c r="H6794" s="31" t="str">
        <f t="shared" si="53"/>
        <v> </v>
      </c>
    </row>
    <row r="6795" spans="7:8">
      <c r="G6795" s="31" t="str">
        <f t="shared" si="52"/>
        <v> </v>
      </c>
      <c r="H6795" s="31" t="str">
        <f t="shared" si="53"/>
        <v> </v>
      </c>
    </row>
    <row r="6796" spans="7:8">
      <c r="G6796" s="31" t="str">
        <f t="shared" si="52"/>
        <v> </v>
      </c>
      <c r="H6796" s="31" t="str">
        <f t="shared" si="53"/>
        <v> </v>
      </c>
    </row>
    <row r="6797" spans="7:8">
      <c r="G6797" s="31" t="str">
        <f t="shared" si="52"/>
        <v> </v>
      </c>
      <c r="H6797" s="31" t="str">
        <f t="shared" si="53"/>
        <v> </v>
      </c>
    </row>
    <row r="6798" spans="7:8">
      <c r="G6798" s="31" t="str">
        <f t="shared" si="52"/>
        <v> </v>
      </c>
      <c r="H6798" s="31" t="str">
        <f t="shared" si="53"/>
        <v> </v>
      </c>
    </row>
    <row r="6799" spans="7:8">
      <c r="G6799" s="31" t="str">
        <f t="shared" si="52"/>
        <v> </v>
      </c>
      <c r="H6799" s="31" t="str">
        <f t="shared" si="53"/>
        <v> </v>
      </c>
    </row>
    <row r="6800" spans="7:8">
      <c r="G6800" s="31" t="str">
        <f t="shared" si="52"/>
        <v> </v>
      </c>
      <c r="H6800" s="31" t="str">
        <f t="shared" si="53"/>
        <v> </v>
      </c>
    </row>
    <row r="6801" spans="7:8">
      <c r="G6801" s="31" t="str">
        <f t="shared" si="52"/>
        <v> </v>
      </c>
      <c r="H6801" s="31" t="str">
        <f t="shared" si="53"/>
        <v> </v>
      </c>
    </row>
    <row r="6802" spans="7:8">
      <c r="G6802" s="31" t="str">
        <f t="shared" si="52"/>
        <v> </v>
      </c>
      <c r="H6802" s="31" t="str">
        <f t="shared" si="53"/>
        <v> </v>
      </c>
    </row>
    <row r="6803" spans="7:8">
      <c r="G6803" s="31" t="str">
        <f t="shared" si="52"/>
        <v> </v>
      </c>
      <c r="H6803" s="31" t="str">
        <f t="shared" si="53"/>
        <v> </v>
      </c>
    </row>
    <row r="6804" spans="7:8">
      <c r="G6804" s="31" t="str">
        <f t="shared" si="52"/>
        <v> </v>
      </c>
      <c r="H6804" s="31" t="str">
        <f t="shared" si="53"/>
        <v> </v>
      </c>
    </row>
    <row r="6805" spans="7:8">
      <c r="G6805" s="31" t="str">
        <f t="shared" si="52"/>
        <v> </v>
      </c>
      <c r="H6805" s="31" t="str">
        <f t="shared" si="53"/>
        <v> </v>
      </c>
    </row>
    <row r="6806" spans="7:8">
      <c r="G6806" s="31" t="str">
        <f t="shared" si="52"/>
        <v> </v>
      </c>
      <c r="H6806" s="31" t="str">
        <f t="shared" si="53"/>
        <v> </v>
      </c>
    </row>
    <row r="6807" spans="7:8">
      <c r="G6807" s="31" t="str">
        <f t="shared" si="52"/>
        <v> </v>
      </c>
      <c r="H6807" s="31" t="str">
        <f t="shared" si="53"/>
        <v> </v>
      </c>
    </row>
    <row r="6808" spans="7:8">
      <c r="G6808" s="31" t="str">
        <f t="shared" si="52"/>
        <v> </v>
      </c>
      <c r="H6808" s="31" t="str">
        <f t="shared" si="53"/>
        <v> </v>
      </c>
    </row>
    <row r="6809" spans="7:8">
      <c r="G6809" s="31" t="str">
        <f t="shared" si="52"/>
        <v> </v>
      </c>
      <c r="H6809" s="31" t="str">
        <f t="shared" si="53"/>
        <v> </v>
      </c>
    </row>
    <row r="6810" spans="7:8">
      <c r="G6810" s="31" t="str">
        <f t="shared" si="52"/>
        <v> </v>
      </c>
      <c r="H6810" s="31" t="str">
        <f t="shared" si="53"/>
        <v> </v>
      </c>
    </row>
    <row r="6811" spans="7:8">
      <c r="G6811" s="31" t="str">
        <f t="shared" si="52"/>
        <v> </v>
      </c>
      <c r="H6811" s="31" t="str">
        <f t="shared" si="53"/>
        <v> </v>
      </c>
    </row>
    <row r="6812" spans="7:8">
      <c r="G6812" s="31" t="str">
        <f t="shared" si="52"/>
        <v> </v>
      </c>
      <c r="H6812" s="31" t="str">
        <f t="shared" si="53"/>
        <v> </v>
      </c>
    </row>
    <row r="6813" spans="7:8">
      <c r="G6813" s="31" t="str">
        <f t="shared" si="52"/>
        <v> </v>
      </c>
      <c r="H6813" s="31" t="str">
        <f t="shared" si="53"/>
        <v> </v>
      </c>
    </row>
    <row r="6814" spans="7:8">
      <c r="G6814" s="31" t="str">
        <f t="shared" si="52"/>
        <v> </v>
      </c>
      <c r="H6814" s="31" t="str">
        <f t="shared" si="53"/>
        <v> </v>
      </c>
    </row>
    <row r="6815" spans="7:8">
      <c r="G6815" s="31" t="str">
        <f t="shared" si="52"/>
        <v> </v>
      </c>
      <c r="H6815" s="31" t="str">
        <f t="shared" si="53"/>
        <v> </v>
      </c>
    </row>
    <row r="6816" spans="7:8">
      <c r="G6816" s="31" t="str">
        <f t="shared" si="52"/>
        <v> </v>
      </c>
      <c r="H6816" s="31" t="str">
        <f t="shared" si="53"/>
        <v> </v>
      </c>
    </row>
    <row r="6817" spans="7:8">
      <c r="G6817" s="31" t="str">
        <f t="shared" si="52"/>
        <v> </v>
      </c>
      <c r="H6817" s="31" t="str">
        <f t="shared" si="53"/>
        <v> </v>
      </c>
    </row>
    <row r="6818" spans="7:8">
      <c r="G6818" s="31" t="str">
        <f t="shared" si="52"/>
        <v> </v>
      </c>
      <c r="H6818" s="31" t="str">
        <f t="shared" si="53"/>
        <v> </v>
      </c>
    </row>
    <row r="6819" spans="7:8">
      <c r="G6819" s="31" t="str">
        <f t="shared" si="52"/>
        <v> </v>
      </c>
      <c r="H6819" s="31" t="str">
        <f t="shared" si="53"/>
        <v> </v>
      </c>
    </row>
    <row r="6820" spans="7:8">
      <c r="G6820" s="31" t="str">
        <f t="shared" si="52"/>
        <v> </v>
      </c>
      <c r="H6820" s="31" t="str">
        <f t="shared" si="53"/>
        <v> </v>
      </c>
    </row>
    <row r="6821" spans="7:8">
      <c r="G6821" s="31" t="str">
        <f t="shared" si="52"/>
        <v> </v>
      </c>
      <c r="H6821" s="31" t="str">
        <f t="shared" si="53"/>
        <v> </v>
      </c>
    </row>
    <row r="6822" spans="7:8">
      <c r="G6822" s="31" t="str">
        <f t="shared" si="52"/>
        <v> </v>
      </c>
      <c r="H6822" s="31" t="str">
        <f t="shared" si="53"/>
        <v> </v>
      </c>
    </row>
    <row r="6823" spans="7:8">
      <c r="G6823" s="31" t="str">
        <f t="shared" si="52"/>
        <v> </v>
      </c>
      <c r="H6823" s="31" t="str">
        <f t="shared" si="53"/>
        <v> </v>
      </c>
    </row>
    <row r="6824" spans="7:8">
      <c r="G6824" s="31" t="str">
        <f t="shared" si="52"/>
        <v> </v>
      </c>
      <c r="H6824" s="31" t="str">
        <f t="shared" si="53"/>
        <v> </v>
      </c>
    </row>
    <row r="6825" spans="7:8">
      <c r="G6825" s="31" t="str">
        <f t="shared" si="52"/>
        <v> </v>
      </c>
      <c r="H6825" s="31" t="str">
        <f t="shared" si="53"/>
        <v> </v>
      </c>
    </row>
    <row r="6826" spans="7:8">
      <c r="G6826" s="31" t="str">
        <f t="shared" si="52"/>
        <v> </v>
      </c>
      <c r="H6826" s="31" t="str">
        <f t="shared" si="53"/>
        <v> </v>
      </c>
    </row>
    <row r="6827" spans="7:8">
      <c r="G6827" s="31" t="str">
        <f t="shared" si="52"/>
        <v> </v>
      </c>
      <c r="H6827" s="31" t="str">
        <f t="shared" si="53"/>
        <v> </v>
      </c>
    </row>
    <row r="6828" spans="7:8">
      <c r="G6828" s="31" t="str">
        <f t="shared" si="52"/>
        <v> </v>
      </c>
      <c r="H6828" s="31" t="str">
        <f t="shared" si="53"/>
        <v> </v>
      </c>
    </row>
    <row r="6829" spans="7:8">
      <c r="G6829" s="31" t="str">
        <f t="shared" si="52"/>
        <v> </v>
      </c>
      <c r="H6829" s="31" t="str">
        <f t="shared" si="53"/>
        <v> </v>
      </c>
    </row>
    <row r="6830" spans="7:8">
      <c r="G6830" s="31" t="str">
        <f t="shared" si="52"/>
        <v> </v>
      </c>
      <c r="H6830" s="31" t="str">
        <f t="shared" si="53"/>
        <v> </v>
      </c>
    </row>
    <row r="6831" spans="7:8">
      <c r="G6831" s="31" t="str">
        <f t="shared" si="52"/>
        <v> </v>
      </c>
      <c r="H6831" s="31" t="str">
        <f t="shared" si="53"/>
        <v> </v>
      </c>
    </row>
    <row r="6832" spans="7:8">
      <c r="G6832" s="31" t="str">
        <f t="shared" si="52"/>
        <v> </v>
      </c>
      <c r="H6832" s="31" t="str">
        <f t="shared" si="53"/>
        <v> </v>
      </c>
    </row>
    <row r="6833" spans="7:8">
      <c r="G6833" s="31" t="str">
        <f t="shared" si="52"/>
        <v> </v>
      </c>
      <c r="H6833" s="31" t="str">
        <f t="shared" si="53"/>
        <v> </v>
      </c>
    </row>
    <row r="6834" spans="7:8">
      <c r="G6834" s="31" t="str">
        <f t="shared" si="52"/>
        <v> </v>
      </c>
      <c r="H6834" s="31" t="str">
        <f t="shared" si="53"/>
        <v> </v>
      </c>
    </row>
    <row r="6835" spans="7:8">
      <c r="G6835" s="31" t="str">
        <f t="shared" si="52"/>
        <v> </v>
      </c>
      <c r="H6835" s="31" t="str">
        <f t="shared" si="53"/>
        <v> </v>
      </c>
    </row>
    <row r="6836" spans="7:8">
      <c r="G6836" s="31" t="str">
        <f t="shared" si="52"/>
        <v> </v>
      </c>
      <c r="H6836" s="31" t="str">
        <f t="shared" si="53"/>
        <v> </v>
      </c>
    </row>
    <row r="6837" spans="7:8">
      <c r="G6837" s="31" t="str">
        <f t="shared" si="52"/>
        <v> </v>
      </c>
      <c r="H6837" s="31" t="str">
        <f t="shared" si="53"/>
        <v> </v>
      </c>
    </row>
    <row r="6838" spans="7:8">
      <c r="G6838" s="31" t="str">
        <f t="shared" si="52"/>
        <v> </v>
      </c>
      <c r="H6838" s="31" t="str">
        <f t="shared" si="53"/>
        <v> </v>
      </c>
    </row>
    <row r="6839" spans="7:8">
      <c r="G6839" s="31" t="str">
        <f t="shared" si="52"/>
        <v> </v>
      </c>
      <c r="H6839" s="31" t="str">
        <f t="shared" si="53"/>
        <v> </v>
      </c>
    </row>
    <row r="6840" spans="7:8">
      <c r="G6840" s="31" t="str">
        <f t="shared" si="52"/>
        <v> </v>
      </c>
      <c r="H6840" s="31" t="str">
        <f t="shared" si="53"/>
        <v> </v>
      </c>
    </row>
    <row r="6841" spans="7:8">
      <c r="G6841" s="31" t="str">
        <f t="shared" si="52"/>
        <v> </v>
      </c>
      <c r="H6841" s="31" t="str">
        <f t="shared" si="53"/>
        <v> </v>
      </c>
    </row>
    <row r="6842" spans="7:8">
      <c r="G6842" s="31" t="str">
        <f t="shared" si="52"/>
        <v> </v>
      </c>
      <c r="H6842" s="31" t="str">
        <f t="shared" si="53"/>
        <v> </v>
      </c>
    </row>
    <row r="6843" spans="7:8">
      <c r="G6843" s="31" t="str">
        <f t="shared" si="52"/>
        <v> </v>
      </c>
      <c r="H6843" s="31" t="str">
        <f t="shared" si="53"/>
        <v> </v>
      </c>
    </row>
    <row r="6844" spans="7:8">
      <c r="G6844" s="31" t="str">
        <f t="shared" si="52"/>
        <v> </v>
      </c>
      <c r="H6844" s="31" t="str">
        <f t="shared" si="53"/>
        <v> </v>
      </c>
    </row>
    <row r="6845" spans="7:8">
      <c r="G6845" s="31" t="str">
        <f t="shared" si="52"/>
        <v> </v>
      </c>
      <c r="H6845" s="31" t="str">
        <f t="shared" si="53"/>
        <v> </v>
      </c>
    </row>
    <row r="6846" spans="7:8">
      <c r="G6846" s="31" t="str">
        <f t="shared" si="52"/>
        <v> </v>
      </c>
      <c r="H6846" s="31" t="str">
        <f t="shared" si="53"/>
        <v> </v>
      </c>
    </row>
    <row r="6847" spans="7:8">
      <c r="G6847" s="31" t="str">
        <f t="shared" si="52"/>
        <v> </v>
      </c>
      <c r="H6847" s="31" t="str">
        <f t="shared" si="53"/>
        <v> </v>
      </c>
    </row>
    <row r="6848" spans="7:8">
      <c r="G6848" s="31" t="str">
        <f t="shared" si="52"/>
        <v> </v>
      </c>
      <c r="H6848" s="31" t="str">
        <f t="shared" si="53"/>
        <v> </v>
      </c>
    </row>
    <row r="6849" spans="7:8">
      <c r="G6849" s="31" t="str">
        <f t="shared" si="52"/>
        <v> </v>
      </c>
      <c r="H6849" s="31" t="str">
        <f t="shared" si="53"/>
        <v> </v>
      </c>
    </row>
    <row r="6850" spans="7:8">
      <c r="G6850" s="31" t="str">
        <f t="shared" si="52"/>
        <v> </v>
      </c>
      <c r="H6850" s="31" t="str">
        <f t="shared" si="53"/>
        <v> </v>
      </c>
    </row>
    <row r="6851" spans="7:8">
      <c r="G6851" s="31" t="str">
        <f t="shared" si="52"/>
        <v> </v>
      </c>
      <c r="H6851" s="31" t="str">
        <f t="shared" si="53"/>
        <v> </v>
      </c>
    </row>
    <row r="6852" spans="7:8">
      <c r="G6852" s="31" t="str">
        <f t="shared" si="52"/>
        <v> </v>
      </c>
      <c r="H6852" s="31" t="str">
        <f t="shared" si="53"/>
        <v> </v>
      </c>
    </row>
    <row r="6853" spans="7:8">
      <c r="G6853" s="31" t="str">
        <f t="shared" si="52"/>
        <v> </v>
      </c>
      <c r="H6853" s="31" t="str">
        <f t="shared" si="53"/>
        <v> </v>
      </c>
    </row>
    <row r="6854" spans="7:8">
      <c r="G6854" s="31" t="str">
        <f t="shared" si="52"/>
        <v> </v>
      </c>
      <c r="H6854" s="31" t="str">
        <f t="shared" si="53"/>
        <v> </v>
      </c>
    </row>
    <row r="6855" spans="7:8">
      <c r="G6855" s="31" t="str">
        <f t="shared" si="52"/>
        <v> </v>
      </c>
      <c r="H6855" s="31" t="str">
        <f t="shared" si="53"/>
        <v> </v>
      </c>
    </row>
    <row r="6856" spans="7:8">
      <c r="G6856" s="31" t="str">
        <f t="shared" si="52"/>
        <v> </v>
      </c>
      <c r="H6856" s="31" t="str">
        <f t="shared" si="53"/>
        <v> </v>
      </c>
    </row>
    <row r="6857" spans="7:8">
      <c r="G6857" s="31" t="str">
        <f t="shared" si="52"/>
        <v> </v>
      </c>
      <c r="H6857" s="31" t="str">
        <f t="shared" si="53"/>
        <v> </v>
      </c>
    </row>
    <row r="6858" spans="7:8">
      <c r="G6858" s="31" t="str">
        <f t="shared" si="52"/>
        <v> </v>
      </c>
      <c r="H6858" s="31" t="str">
        <f t="shared" si="53"/>
        <v> </v>
      </c>
    </row>
    <row r="6859" spans="7:8">
      <c r="G6859" s="31" t="str">
        <f t="shared" si="52"/>
        <v> </v>
      </c>
      <c r="H6859" s="31" t="str">
        <f t="shared" si="53"/>
        <v> </v>
      </c>
    </row>
    <row r="6860" spans="7:8">
      <c r="G6860" s="31" t="str">
        <f t="shared" si="52"/>
        <v> </v>
      </c>
      <c r="H6860" s="31" t="str">
        <f t="shared" si="53"/>
        <v> </v>
      </c>
    </row>
    <row r="6861" spans="7:8">
      <c r="G6861" s="31" t="str">
        <f t="shared" si="52"/>
        <v> </v>
      </c>
      <c r="H6861" s="31" t="str">
        <f t="shared" si="53"/>
        <v> </v>
      </c>
    </row>
    <row r="6862" spans="7:8">
      <c r="G6862" s="31" t="str">
        <f t="shared" si="52"/>
        <v> </v>
      </c>
      <c r="H6862" s="31" t="str">
        <f t="shared" si="53"/>
        <v> </v>
      </c>
    </row>
    <row r="6863" spans="7:8">
      <c r="G6863" s="31" t="str">
        <f t="shared" si="52"/>
        <v> </v>
      </c>
      <c r="H6863" s="31" t="str">
        <f t="shared" si="53"/>
        <v> </v>
      </c>
    </row>
    <row r="6864" spans="7:8">
      <c r="G6864" s="31" t="str">
        <f t="shared" si="52"/>
        <v> </v>
      </c>
      <c r="H6864" s="31" t="str">
        <f t="shared" si="53"/>
        <v> </v>
      </c>
    </row>
    <row r="6865" spans="7:8">
      <c r="G6865" s="31" t="str">
        <f t="shared" si="52"/>
        <v> </v>
      </c>
      <c r="H6865" s="31" t="str">
        <f t="shared" si="53"/>
        <v> </v>
      </c>
    </row>
    <row r="6866" spans="7:8">
      <c r="G6866" s="31" t="str">
        <f t="shared" si="52"/>
        <v> </v>
      </c>
      <c r="H6866" s="31" t="str">
        <f t="shared" si="53"/>
        <v> </v>
      </c>
    </row>
    <row r="6867" spans="7:8">
      <c r="G6867" s="31" t="str">
        <f t="shared" si="52"/>
        <v> </v>
      </c>
      <c r="H6867" s="31" t="str">
        <f t="shared" si="53"/>
        <v> </v>
      </c>
    </row>
    <row r="6868" spans="7:8">
      <c r="G6868" s="31" t="str">
        <f t="shared" si="52"/>
        <v> </v>
      </c>
      <c r="H6868" s="31" t="str">
        <f t="shared" si="53"/>
        <v> </v>
      </c>
    </row>
    <row r="6869" spans="7:8">
      <c r="G6869" s="31" t="str">
        <f t="shared" si="52"/>
        <v> </v>
      </c>
      <c r="H6869" s="31" t="str">
        <f t="shared" si="53"/>
        <v> </v>
      </c>
    </row>
    <row r="6870" spans="7:8">
      <c r="G6870" s="31" t="str">
        <f t="shared" si="52"/>
        <v> </v>
      </c>
      <c r="H6870" s="31" t="str">
        <f t="shared" si="53"/>
        <v> </v>
      </c>
    </row>
    <row r="6871" spans="7:8">
      <c r="G6871" s="31" t="str">
        <f t="shared" si="52"/>
        <v> </v>
      </c>
      <c r="H6871" s="31" t="str">
        <f t="shared" si="53"/>
        <v> </v>
      </c>
    </row>
    <row r="6872" spans="7:8">
      <c r="G6872" s="31" t="str">
        <f t="shared" si="52"/>
        <v> </v>
      </c>
      <c r="H6872" s="31" t="str">
        <f t="shared" si="53"/>
        <v> </v>
      </c>
    </row>
    <row r="6873" spans="7:8">
      <c r="G6873" s="31" t="str">
        <f t="shared" si="52"/>
        <v> </v>
      </c>
      <c r="H6873" s="31" t="str">
        <f t="shared" si="53"/>
        <v> </v>
      </c>
    </row>
    <row r="6874" spans="7:8">
      <c r="G6874" s="31" t="str">
        <f t="shared" si="52"/>
        <v> </v>
      </c>
      <c r="H6874" s="31" t="str">
        <f t="shared" si="53"/>
        <v> </v>
      </c>
    </row>
    <row r="6875" spans="7:8">
      <c r="G6875" s="31" t="str">
        <f t="shared" si="52"/>
        <v> </v>
      </c>
      <c r="H6875" s="31" t="str">
        <f t="shared" si="53"/>
        <v> </v>
      </c>
    </row>
    <row r="6876" spans="7:8">
      <c r="G6876" s="31" t="str">
        <f t="shared" si="52"/>
        <v> </v>
      </c>
      <c r="H6876" s="31" t="str">
        <f t="shared" si="53"/>
        <v> </v>
      </c>
    </row>
    <row r="6877" spans="7:8">
      <c r="G6877" s="31" t="str">
        <f t="shared" si="52"/>
        <v> </v>
      </c>
      <c r="H6877" s="31" t="str">
        <f t="shared" si="53"/>
        <v> </v>
      </c>
    </row>
    <row r="6878" spans="7:8">
      <c r="G6878" s="31" t="str">
        <f t="shared" si="52"/>
        <v> </v>
      </c>
      <c r="H6878" s="31" t="str">
        <f t="shared" si="53"/>
        <v> </v>
      </c>
    </row>
    <row r="6879" spans="7:8">
      <c r="G6879" s="31" t="str">
        <f t="shared" si="52"/>
        <v> </v>
      </c>
      <c r="H6879" s="31" t="str">
        <f t="shared" si="53"/>
        <v> </v>
      </c>
    </row>
    <row r="6880" spans="7:8">
      <c r="G6880" s="31" t="str">
        <f t="shared" si="52"/>
        <v> </v>
      </c>
      <c r="H6880" s="31" t="str">
        <f t="shared" si="53"/>
        <v> </v>
      </c>
    </row>
    <row r="6881" spans="7:8">
      <c r="G6881" s="31" t="str">
        <f t="shared" si="52"/>
        <v> </v>
      </c>
      <c r="H6881" s="31" t="str">
        <f t="shared" si="53"/>
        <v> </v>
      </c>
    </row>
    <row r="6882" spans="7:8">
      <c r="G6882" s="31" t="str">
        <f t="shared" si="52"/>
        <v> </v>
      </c>
      <c r="H6882" s="31" t="str">
        <f t="shared" si="53"/>
        <v> </v>
      </c>
    </row>
    <row r="6883" spans="7:8">
      <c r="G6883" s="31" t="str">
        <f t="shared" si="52"/>
        <v> </v>
      </c>
      <c r="H6883" s="31" t="str">
        <f t="shared" si="53"/>
        <v> </v>
      </c>
    </row>
    <row r="6884" spans="7:8">
      <c r="G6884" s="31" t="str">
        <f t="shared" si="52"/>
        <v> </v>
      </c>
      <c r="H6884" s="31" t="str">
        <f t="shared" si="53"/>
        <v> </v>
      </c>
    </row>
    <row r="6885" spans="7:8">
      <c r="G6885" s="31" t="str">
        <f t="shared" si="52"/>
        <v> </v>
      </c>
      <c r="H6885" s="31" t="str">
        <f t="shared" si="53"/>
        <v> </v>
      </c>
    </row>
    <row r="6886" spans="7:8">
      <c r="G6886" s="31" t="str">
        <f t="shared" si="52"/>
        <v> </v>
      </c>
      <c r="H6886" s="31" t="str">
        <f t="shared" si="53"/>
        <v> </v>
      </c>
    </row>
    <row r="6887" spans="7:8">
      <c r="G6887" s="31" t="str">
        <f t="shared" ref="G6887:G7141" si="54">IFERROR(IF($D6887&gt;0,IF($D6887=$G$1,$F6887," ")," ")," ")</f>
        <v> </v>
      </c>
      <c r="H6887" s="31" t="str">
        <f t="shared" ref="H6887:H7141" si="55">IFERROR(IF($D6887&gt;0,IF($D6887=$H$1,$F6887," ")," ")," ")</f>
        <v> </v>
      </c>
    </row>
    <row r="6888" spans="7:8">
      <c r="G6888" s="31" t="str">
        <f t="shared" si="54"/>
        <v> </v>
      </c>
      <c r="H6888" s="31" t="str">
        <f t="shared" si="55"/>
        <v> </v>
      </c>
    </row>
    <row r="6889" spans="7:8">
      <c r="G6889" s="31" t="str">
        <f t="shared" si="54"/>
        <v> </v>
      </c>
      <c r="H6889" s="31" t="str">
        <f t="shared" si="55"/>
        <v> </v>
      </c>
    </row>
    <row r="6890" spans="7:8">
      <c r="G6890" s="31" t="str">
        <f t="shared" si="54"/>
        <v> </v>
      </c>
      <c r="H6890" s="31" t="str">
        <f t="shared" si="55"/>
        <v> </v>
      </c>
    </row>
    <row r="6891" spans="7:8">
      <c r="G6891" s="31" t="str">
        <f t="shared" si="54"/>
        <v> </v>
      </c>
      <c r="H6891" s="31" t="str">
        <f t="shared" si="55"/>
        <v> </v>
      </c>
    </row>
    <row r="6892" spans="7:8">
      <c r="G6892" s="31" t="str">
        <f t="shared" si="54"/>
        <v> </v>
      </c>
      <c r="H6892" s="31" t="str">
        <f t="shared" si="55"/>
        <v> </v>
      </c>
    </row>
    <row r="6893" spans="7:8">
      <c r="G6893" s="31" t="str">
        <f t="shared" si="54"/>
        <v> </v>
      </c>
      <c r="H6893" s="31" t="str">
        <f t="shared" si="55"/>
        <v> </v>
      </c>
    </row>
    <row r="6894" spans="7:8">
      <c r="G6894" s="31" t="str">
        <f t="shared" si="54"/>
        <v> </v>
      </c>
      <c r="H6894" s="31" t="str">
        <f t="shared" si="55"/>
        <v> </v>
      </c>
    </row>
    <row r="6895" spans="7:8">
      <c r="G6895" s="31" t="str">
        <f t="shared" si="54"/>
        <v> </v>
      </c>
      <c r="H6895" s="31" t="str">
        <f t="shared" si="55"/>
        <v> </v>
      </c>
    </row>
    <row r="6896" spans="7:8">
      <c r="G6896" s="31" t="str">
        <f t="shared" si="54"/>
        <v> </v>
      </c>
      <c r="H6896" s="31" t="str">
        <f t="shared" si="55"/>
        <v> </v>
      </c>
    </row>
    <row r="6897" spans="7:8">
      <c r="G6897" s="31" t="str">
        <f t="shared" si="54"/>
        <v> </v>
      </c>
      <c r="H6897" s="31" t="str">
        <f t="shared" si="55"/>
        <v> </v>
      </c>
    </row>
    <row r="6898" spans="7:8">
      <c r="G6898" s="31" t="str">
        <f t="shared" si="54"/>
        <v> </v>
      </c>
      <c r="H6898" s="31" t="str">
        <f t="shared" si="55"/>
        <v> </v>
      </c>
    </row>
    <row r="6899" spans="7:8">
      <c r="G6899" s="31" t="str">
        <f t="shared" si="54"/>
        <v> </v>
      </c>
      <c r="H6899" s="31" t="str">
        <f t="shared" si="55"/>
        <v> </v>
      </c>
    </row>
    <row r="6900" spans="7:8">
      <c r="G6900" s="31" t="str">
        <f t="shared" si="54"/>
        <v> </v>
      </c>
      <c r="H6900" s="31" t="str">
        <f t="shared" si="55"/>
        <v> </v>
      </c>
    </row>
    <row r="6901" spans="7:8">
      <c r="G6901" s="31" t="str">
        <f t="shared" si="54"/>
        <v> </v>
      </c>
      <c r="H6901" s="31" t="str">
        <f t="shared" si="55"/>
        <v> </v>
      </c>
    </row>
    <row r="6902" spans="7:8">
      <c r="G6902" s="31" t="str">
        <f t="shared" si="54"/>
        <v> </v>
      </c>
      <c r="H6902" s="31" t="str">
        <f t="shared" si="55"/>
        <v> </v>
      </c>
    </row>
    <row r="6903" spans="7:8">
      <c r="G6903" s="31" t="str">
        <f t="shared" si="54"/>
        <v> </v>
      </c>
      <c r="H6903" s="31" t="str">
        <f t="shared" si="55"/>
        <v> </v>
      </c>
    </row>
    <row r="6904" spans="7:8">
      <c r="G6904" s="31" t="str">
        <f t="shared" si="54"/>
        <v> </v>
      </c>
      <c r="H6904" s="31" t="str">
        <f t="shared" si="55"/>
        <v> </v>
      </c>
    </row>
    <row r="6905" spans="7:8">
      <c r="G6905" s="31" t="str">
        <f t="shared" si="54"/>
        <v> </v>
      </c>
      <c r="H6905" s="31" t="str">
        <f t="shared" si="55"/>
        <v> </v>
      </c>
    </row>
    <row r="6906" spans="7:8">
      <c r="G6906" s="31" t="str">
        <f t="shared" si="54"/>
        <v> </v>
      </c>
      <c r="H6906" s="31" t="str">
        <f t="shared" si="55"/>
        <v> </v>
      </c>
    </row>
    <row r="6907" spans="7:8">
      <c r="G6907" s="31" t="str">
        <f t="shared" si="54"/>
        <v> </v>
      </c>
      <c r="H6907" s="31" t="str">
        <f t="shared" si="55"/>
        <v> </v>
      </c>
    </row>
    <row r="6908" spans="7:8">
      <c r="G6908" s="31" t="str">
        <f t="shared" si="54"/>
        <v> </v>
      </c>
      <c r="H6908" s="31" t="str">
        <f t="shared" si="55"/>
        <v> </v>
      </c>
    </row>
    <row r="6909" spans="7:8">
      <c r="G6909" s="31" t="str">
        <f t="shared" si="54"/>
        <v> </v>
      </c>
      <c r="H6909" s="31" t="str">
        <f t="shared" si="55"/>
        <v> </v>
      </c>
    </row>
    <row r="6910" spans="7:8">
      <c r="G6910" s="31" t="str">
        <f t="shared" si="54"/>
        <v> </v>
      </c>
      <c r="H6910" s="31" t="str">
        <f t="shared" si="55"/>
        <v> </v>
      </c>
    </row>
    <row r="6911" spans="7:8">
      <c r="G6911" s="31" t="str">
        <f t="shared" si="54"/>
        <v> </v>
      </c>
      <c r="H6911" s="31" t="str">
        <f t="shared" si="55"/>
        <v> </v>
      </c>
    </row>
    <row r="6912" spans="7:8">
      <c r="G6912" s="31" t="str">
        <f t="shared" si="54"/>
        <v> </v>
      </c>
      <c r="H6912" s="31" t="str">
        <f t="shared" si="55"/>
        <v> </v>
      </c>
    </row>
    <row r="6913" spans="7:8">
      <c r="G6913" s="31" t="str">
        <f t="shared" si="54"/>
        <v> </v>
      </c>
      <c r="H6913" s="31" t="str">
        <f t="shared" si="55"/>
        <v> </v>
      </c>
    </row>
    <row r="6914" spans="7:8">
      <c r="G6914" s="31" t="str">
        <f t="shared" si="54"/>
        <v> </v>
      </c>
      <c r="H6914" s="31" t="str">
        <f t="shared" si="55"/>
        <v> </v>
      </c>
    </row>
    <row r="6915" spans="7:8">
      <c r="G6915" s="31" t="str">
        <f t="shared" si="54"/>
        <v> </v>
      </c>
      <c r="H6915" s="31" t="str">
        <f t="shared" si="55"/>
        <v> </v>
      </c>
    </row>
    <row r="6916" spans="7:8">
      <c r="G6916" s="31" t="str">
        <f t="shared" si="54"/>
        <v> </v>
      </c>
      <c r="H6916" s="31" t="str">
        <f t="shared" si="55"/>
        <v> </v>
      </c>
    </row>
    <row r="6917" spans="7:8">
      <c r="G6917" s="31" t="str">
        <f t="shared" si="54"/>
        <v> </v>
      </c>
      <c r="H6917" s="31" t="str">
        <f t="shared" si="55"/>
        <v> </v>
      </c>
    </row>
    <row r="6918" spans="7:8">
      <c r="G6918" s="31" t="str">
        <f t="shared" si="54"/>
        <v> </v>
      </c>
      <c r="H6918" s="31" t="str">
        <f t="shared" si="55"/>
        <v> </v>
      </c>
    </row>
    <row r="6919" spans="7:8">
      <c r="G6919" s="31" t="str">
        <f t="shared" si="54"/>
        <v> </v>
      </c>
      <c r="H6919" s="31" t="str">
        <f t="shared" si="55"/>
        <v> </v>
      </c>
    </row>
    <row r="6920" spans="7:8">
      <c r="G6920" s="31" t="str">
        <f t="shared" si="54"/>
        <v> </v>
      </c>
      <c r="H6920" s="31" t="str">
        <f t="shared" si="55"/>
        <v> </v>
      </c>
    </row>
    <row r="6921" spans="7:8">
      <c r="G6921" s="31" t="str">
        <f t="shared" si="54"/>
        <v> </v>
      </c>
      <c r="H6921" s="31" t="str">
        <f t="shared" si="55"/>
        <v> </v>
      </c>
    </row>
    <row r="6922" spans="7:8">
      <c r="G6922" s="31" t="str">
        <f t="shared" si="54"/>
        <v> </v>
      </c>
      <c r="H6922" s="31" t="str">
        <f t="shared" si="55"/>
        <v> </v>
      </c>
    </row>
    <row r="6923" spans="7:8">
      <c r="G6923" s="31" t="str">
        <f t="shared" si="54"/>
        <v> </v>
      </c>
      <c r="H6923" s="31" t="str">
        <f t="shared" si="55"/>
        <v> </v>
      </c>
    </row>
    <row r="6924" spans="7:8">
      <c r="G6924" s="31" t="str">
        <f t="shared" si="54"/>
        <v> </v>
      </c>
      <c r="H6924" s="31" t="str">
        <f t="shared" si="55"/>
        <v> </v>
      </c>
    </row>
    <row r="6925" spans="7:8">
      <c r="G6925" s="31" t="str">
        <f t="shared" si="54"/>
        <v> </v>
      </c>
      <c r="H6925" s="31" t="str">
        <f t="shared" si="55"/>
        <v> </v>
      </c>
    </row>
    <row r="6926" spans="7:8">
      <c r="G6926" s="31" t="str">
        <f t="shared" si="54"/>
        <v> </v>
      </c>
      <c r="H6926" s="31" t="str">
        <f t="shared" si="55"/>
        <v> </v>
      </c>
    </row>
    <row r="6927" spans="7:8">
      <c r="G6927" s="31" t="str">
        <f t="shared" si="54"/>
        <v> </v>
      </c>
      <c r="H6927" s="31" t="str">
        <f t="shared" si="55"/>
        <v> </v>
      </c>
    </row>
    <row r="6928" spans="7:8">
      <c r="G6928" s="31" t="str">
        <f t="shared" si="54"/>
        <v> </v>
      </c>
      <c r="H6928" s="31" t="str">
        <f t="shared" si="55"/>
        <v> </v>
      </c>
    </row>
    <row r="6929" spans="7:8">
      <c r="G6929" s="31" t="str">
        <f t="shared" si="54"/>
        <v> </v>
      </c>
      <c r="H6929" s="31" t="str">
        <f t="shared" si="55"/>
        <v> </v>
      </c>
    </row>
    <row r="6930" spans="7:8">
      <c r="G6930" s="31" t="str">
        <f t="shared" si="54"/>
        <v> </v>
      </c>
      <c r="H6930" s="31" t="str">
        <f t="shared" si="55"/>
        <v> </v>
      </c>
    </row>
    <row r="6931" spans="7:8">
      <c r="G6931" s="31" t="str">
        <f t="shared" si="54"/>
        <v> </v>
      </c>
      <c r="H6931" s="31" t="str">
        <f t="shared" si="55"/>
        <v> </v>
      </c>
    </row>
    <row r="6932" spans="7:8">
      <c r="G6932" s="31" t="str">
        <f t="shared" si="54"/>
        <v> </v>
      </c>
      <c r="H6932" s="31" t="str">
        <f t="shared" si="55"/>
        <v> </v>
      </c>
    </row>
    <row r="6933" spans="7:8">
      <c r="G6933" s="31" t="str">
        <f t="shared" si="54"/>
        <v> </v>
      </c>
      <c r="H6933" s="31" t="str">
        <f t="shared" si="55"/>
        <v> </v>
      </c>
    </row>
    <row r="6934" spans="7:8">
      <c r="G6934" s="31" t="str">
        <f t="shared" si="54"/>
        <v> </v>
      </c>
      <c r="H6934" s="31" t="str">
        <f t="shared" si="55"/>
        <v> </v>
      </c>
    </row>
    <row r="6935" spans="7:8">
      <c r="G6935" s="31" t="str">
        <f t="shared" si="54"/>
        <v> </v>
      </c>
      <c r="H6935" s="31" t="str">
        <f t="shared" si="55"/>
        <v> </v>
      </c>
    </row>
    <row r="6936" spans="7:8">
      <c r="G6936" s="31" t="str">
        <f t="shared" si="54"/>
        <v> </v>
      </c>
      <c r="H6936" s="31" t="str">
        <f t="shared" si="55"/>
        <v> </v>
      </c>
    </row>
    <row r="6937" spans="7:8">
      <c r="G6937" s="31" t="str">
        <f t="shared" si="54"/>
        <v> </v>
      </c>
      <c r="H6937" s="31" t="str">
        <f t="shared" si="55"/>
        <v> </v>
      </c>
    </row>
    <row r="6938" spans="7:8">
      <c r="G6938" s="31" t="str">
        <f t="shared" si="54"/>
        <v> </v>
      </c>
      <c r="H6938" s="31" t="str">
        <f t="shared" si="55"/>
        <v> </v>
      </c>
    </row>
    <row r="6939" spans="7:8">
      <c r="G6939" s="31" t="str">
        <f t="shared" si="54"/>
        <v> </v>
      </c>
      <c r="H6939" s="31" t="str">
        <f t="shared" si="55"/>
        <v> </v>
      </c>
    </row>
    <row r="6940" spans="7:8">
      <c r="G6940" s="31" t="str">
        <f t="shared" si="54"/>
        <v> </v>
      </c>
      <c r="H6940" s="31" t="str">
        <f t="shared" si="55"/>
        <v> </v>
      </c>
    </row>
    <row r="6941" spans="7:8">
      <c r="G6941" s="31" t="str">
        <f t="shared" si="54"/>
        <v> </v>
      </c>
      <c r="H6941" s="31" t="str">
        <f t="shared" si="55"/>
        <v> </v>
      </c>
    </row>
    <row r="6942" spans="7:8">
      <c r="G6942" s="31" t="str">
        <f t="shared" si="54"/>
        <v> </v>
      </c>
      <c r="H6942" s="31" t="str">
        <f t="shared" si="55"/>
        <v> </v>
      </c>
    </row>
    <row r="6943" spans="7:8">
      <c r="G6943" s="31" t="str">
        <f t="shared" si="54"/>
        <v> </v>
      </c>
      <c r="H6943" s="31" t="str">
        <f t="shared" si="55"/>
        <v> </v>
      </c>
    </row>
    <row r="6944" spans="7:8">
      <c r="G6944" s="31" t="str">
        <f t="shared" si="54"/>
        <v> </v>
      </c>
      <c r="H6944" s="31" t="str">
        <f t="shared" si="55"/>
        <v> </v>
      </c>
    </row>
    <row r="6945" spans="7:8">
      <c r="G6945" s="31" t="str">
        <f t="shared" si="54"/>
        <v> </v>
      </c>
      <c r="H6945" s="31" t="str">
        <f t="shared" si="55"/>
        <v> </v>
      </c>
    </row>
    <row r="6946" spans="7:8">
      <c r="G6946" s="31" t="str">
        <f t="shared" si="54"/>
        <v> </v>
      </c>
      <c r="H6946" s="31" t="str">
        <f t="shared" si="55"/>
        <v> </v>
      </c>
    </row>
    <row r="6947" spans="7:8">
      <c r="G6947" s="31" t="str">
        <f t="shared" si="54"/>
        <v> </v>
      </c>
      <c r="H6947" s="31" t="str">
        <f t="shared" si="55"/>
        <v> </v>
      </c>
    </row>
    <row r="6948" spans="7:8">
      <c r="G6948" s="31" t="str">
        <f t="shared" si="54"/>
        <v> </v>
      </c>
      <c r="H6948" s="31" t="str">
        <f t="shared" si="55"/>
        <v> </v>
      </c>
    </row>
    <row r="6949" spans="7:8">
      <c r="G6949" s="31" t="str">
        <f t="shared" si="54"/>
        <v> </v>
      </c>
      <c r="H6949" s="31" t="str">
        <f t="shared" si="55"/>
        <v> </v>
      </c>
    </row>
    <row r="6950" spans="7:8">
      <c r="G6950" s="31" t="str">
        <f t="shared" si="54"/>
        <v> </v>
      </c>
      <c r="H6950" s="31" t="str">
        <f t="shared" si="55"/>
        <v> </v>
      </c>
    </row>
    <row r="6951" spans="7:8">
      <c r="G6951" s="31" t="str">
        <f t="shared" si="54"/>
        <v> </v>
      </c>
      <c r="H6951" s="31" t="str">
        <f t="shared" si="55"/>
        <v> </v>
      </c>
    </row>
    <row r="6952" spans="7:8">
      <c r="G6952" s="31" t="str">
        <f t="shared" si="54"/>
        <v> </v>
      </c>
      <c r="H6952" s="31" t="str">
        <f t="shared" si="55"/>
        <v> </v>
      </c>
    </row>
    <row r="6953" spans="7:8">
      <c r="G6953" s="31" t="str">
        <f t="shared" si="54"/>
        <v> </v>
      </c>
      <c r="H6953" s="31" t="str">
        <f t="shared" si="55"/>
        <v> </v>
      </c>
    </row>
    <row r="6954" spans="7:8">
      <c r="G6954" s="31" t="str">
        <f t="shared" si="54"/>
        <v> </v>
      </c>
      <c r="H6954" s="31" t="str">
        <f t="shared" si="55"/>
        <v> </v>
      </c>
    </row>
    <row r="6955" spans="7:8">
      <c r="G6955" s="31" t="str">
        <f t="shared" si="54"/>
        <v> </v>
      </c>
      <c r="H6955" s="31" t="str">
        <f t="shared" si="55"/>
        <v> </v>
      </c>
    </row>
    <row r="6956" spans="7:8">
      <c r="G6956" s="31" t="str">
        <f t="shared" si="54"/>
        <v> </v>
      </c>
      <c r="H6956" s="31" t="str">
        <f t="shared" si="55"/>
        <v> </v>
      </c>
    </row>
    <row r="6957" spans="7:8">
      <c r="G6957" s="31" t="str">
        <f t="shared" si="54"/>
        <v> </v>
      </c>
      <c r="H6957" s="31" t="str">
        <f t="shared" si="55"/>
        <v> </v>
      </c>
    </row>
    <row r="6958" spans="7:8">
      <c r="G6958" s="31" t="str">
        <f t="shared" si="54"/>
        <v> </v>
      </c>
      <c r="H6958" s="31" t="str">
        <f t="shared" si="55"/>
        <v> </v>
      </c>
    </row>
    <row r="6959" spans="7:8">
      <c r="G6959" s="31" t="str">
        <f t="shared" si="54"/>
        <v> </v>
      </c>
      <c r="H6959" s="31" t="str">
        <f t="shared" si="55"/>
        <v> </v>
      </c>
    </row>
    <row r="6960" spans="7:8">
      <c r="G6960" s="31" t="str">
        <f t="shared" si="54"/>
        <v> </v>
      </c>
      <c r="H6960" s="31" t="str">
        <f t="shared" si="55"/>
        <v> </v>
      </c>
    </row>
    <row r="6961" spans="7:8">
      <c r="G6961" s="31" t="str">
        <f t="shared" si="54"/>
        <v> </v>
      </c>
      <c r="H6961" s="31" t="str">
        <f t="shared" si="55"/>
        <v> </v>
      </c>
    </row>
    <row r="6962" spans="7:8">
      <c r="G6962" s="31" t="str">
        <f t="shared" si="54"/>
        <v> </v>
      </c>
      <c r="H6962" s="31" t="str">
        <f t="shared" si="55"/>
        <v> </v>
      </c>
    </row>
    <row r="6963" spans="7:8">
      <c r="G6963" s="31" t="str">
        <f t="shared" si="54"/>
        <v> </v>
      </c>
      <c r="H6963" s="31" t="str">
        <f t="shared" si="55"/>
        <v> </v>
      </c>
    </row>
    <row r="6964" spans="7:8">
      <c r="G6964" s="31" t="str">
        <f t="shared" si="54"/>
        <v> </v>
      </c>
      <c r="H6964" s="31" t="str">
        <f t="shared" si="55"/>
        <v> </v>
      </c>
    </row>
    <row r="6965" spans="7:8">
      <c r="G6965" s="31" t="str">
        <f t="shared" si="54"/>
        <v> </v>
      </c>
      <c r="H6965" s="31" t="str">
        <f t="shared" si="55"/>
        <v> </v>
      </c>
    </row>
    <row r="6966" spans="7:8">
      <c r="G6966" s="31" t="str">
        <f t="shared" si="54"/>
        <v> </v>
      </c>
      <c r="H6966" s="31" t="str">
        <f t="shared" si="55"/>
        <v> </v>
      </c>
    </row>
    <row r="6967" spans="7:8">
      <c r="G6967" s="31" t="str">
        <f t="shared" si="54"/>
        <v> </v>
      </c>
      <c r="H6967" s="31" t="str">
        <f t="shared" si="55"/>
        <v> </v>
      </c>
    </row>
    <row r="6968" spans="7:8">
      <c r="G6968" s="31" t="str">
        <f t="shared" si="54"/>
        <v> </v>
      </c>
      <c r="H6968" s="31" t="str">
        <f t="shared" si="55"/>
        <v> </v>
      </c>
    </row>
    <row r="6969" spans="7:8">
      <c r="G6969" s="31" t="str">
        <f t="shared" si="54"/>
        <v> </v>
      </c>
      <c r="H6969" s="31" t="str">
        <f t="shared" si="55"/>
        <v> </v>
      </c>
    </row>
    <row r="6970" spans="7:8">
      <c r="G6970" s="31" t="str">
        <f t="shared" si="54"/>
        <v> </v>
      </c>
      <c r="H6970" s="31" t="str">
        <f t="shared" si="55"/>
        <v> </v>
      </c>
    </row>
    <row r="6971" spans="7:8">
      <c r="G6971" s="31" t="str">
        <f t="shared" si="54"/>
        <v> </v>
      </c>
      <c r="H6971" s="31" t="str">
        <f t="shared" si="55"/>
        <v> </v>
      </c>
    </row>
    <row r="6972" spans="7:8">
      <c r="G6972" s="31" t="str">
        <f t="shared" si="54"/>
        <v> </v>
      </c>
      <c r="H6972" s="31" t="str">
        <f t="shared" si="55"/>
        <v> </v>
      </c>
    </row>
    <row r="6973" spans="7:8">
      <c r="G6973" s="31" t="str">
        <f t="shared" si="54"/>
        <v> </v>
      </c>
      <c r="H6973" s="31" t="str">
        <f t="shared" si="55"/>
        <v> </v>
      </c>
    </row>
    <row r="6974" spans="7:8">
      <c r="G6974" s="31" t="str">
        <f t="shared" si="54"/>
        <v> </v>
      </c>
      <c r="H6974" s="31" t="str">
        <f t="shared" si="55"/>
        <v> </v>
      </c>
    </row>
    <row r="6975" spans="7:8">
      <c r="G6975" s="31" t="str">
        <f t="shared" si="54"/>
        <v> </v>
      </c>
      <c r="H6975" s="31" t="str">
        <f t="shared" si="55"/>
        <v> </v>
      </c>
    </row>
    <row r="6976" spans="7:8">
      <c r="G6976" s="31" t="str">
        <f t="shared" si="54"/>
        <v> </v>
      </c>
      <c r="H6976" s="31" t="str">
        <f t="shared" si="55"/>
        <v> </v>
      </c>
    </row>
    <row r="6977" spans="7:8">
      <c r="G6977" s="31" t="str">
        <f t="shared" si="54"/>
        <v> </v>
      </c>
      <c r="H6977" s="31" t="str">
        <f t="shared" si="55"/>
        <v> </v>
      </c>
    </row>
    <row r="6978" spans="7:8">
      <c r="G6978" s="31" t="str">
        <f t="shared" si="54"/>
        <v> </v>
      </c>
      <c r="H6978" s="31" t="str">
        <f t="shared" si="55"/>
        <v> </v>
      </c>
    </row>
    <row r="6979" spans="7:8">
      <c r="G6979" s="31" t="str">
        <f t="shared" si="54"/>
        <v> </v>
      </c>
      <c r="H6979" s="31" t="str">
        <f t="shared" si="55"/>
        <v> </v>
      </c>
    </row>
    <row r="6980" spans="7:8">
      <c r="G6980" s="31" t="str">
        <f t="shared" si="54"/>
        <v> </v>
      </c>
      <c r="H6980" s="31" t="str">
        <f t="shared" si="55"/>
        <v> </v>
      </c>
    </row>
    <row r="6981" spans="7:8">
      <c r="G6981" s="31" t="str">
        <f t="shared" si="54"/>
        <v> </v>
      </c>
      <c r="H6981" s="31" t="str">
        <f t="shared" si="55"/>
        <v> </v>
      </c>
    </row>
    <row r="6982" spans="7:8">
      <c r="G6982" s="31" t="str">
        <f t="shared" si="54"/>
        <v> </v>
      </c>
      <c r="H6982" s="31" t="str">
        <f t="shared" si="55"/>
        <v> </v>
      </c>
    </row>
    <row r="6983" spans="7:8">
      <c r="G6983" s="31" t="str">
        <f t="shared" si="54"/>
        <v> </v>
      </c>
      <c r="H6983" s="31" t="str">
        <f t="shared" si="55"/>
        <v> </v>
      </c>
    </row>
    <row r="6984" spans="7:8">
      <c r="G6984" s="31" t="str">
        <f t="shared" si="54"/>
        <v> </v>
      </c>
      <c r="H6984" s="31" t="str">
        <f t="shared" si="55"/>
        <v> </v>
      </c>
    </row>
    <row r="6985" spans="7:8">
      <c r="G6985" s="31" t="str">
        <f t="shared" si="54"/>
        <v> </v>
      </c>
      <c r="H6985" s="31" t="str">
        <f t="shared" si="55"/>
        <v> </v>
      </c>
    </row>
    <row r="6986" spans="7:8">
      <c r="G6986" s="31" t="str">
        <f t="shared" si="54"/>
        <v> </v>
      </c>
      <c r="H6986" s="31" t="str">
        <f t="shared" si="55"/>
        <v> </v>
      </c>
    </row>
    <row r="6987" spans="7:8">
      <c r="G6987" s="31" t="str">
        <f t="shared" si="54"/>
        <v> </v>
      </c>
      <c r="H6987" s="31" t="str">
        <f t="shared" si="55"/>
        <v> </v>
      </c>
    </row>
    <row r="6988" spans="7:8">
      <c r="G6988" s="31" t="str">
        <f t="shared" si="54"/>
        <v> </v>
      </c>
      <c r="H6988" s="31" t="str">
        <f t="shared" si="55"/>
        <v> </v>
      </c>
    </row>
    <row r="6989" spans="7:8">
      <c r="G6989" s="31" t="str">
        <f t="shared" si="54"/>
        <v> </v>
      </c>
      <c r="H6989" s="31" t="str">
        <f t="shared" si="55"/>
        <v> </v>
      </c>
    </row>
    <row r="6990" spans="7:8">
      <c r="G6990" s="31" t="str">
        <f t="shared" si="54"/>
        <v> </v>
      </c>
      <c r="H6990" s="31" t="str">
        <f t="shared" si="55"/>
        <v> </v>
      </c>
    </row>
    <row r="6991" spans="7:8">
      <c r="G6991" s="31" t="str">
        <f t="shared" si="54"/>
        <v> </v>
      </c>
      <c r="H6991" s="31" t="str">
        <f t="shared" si="55"/>
        <v> </v>
      </c>
    </row>
    <row r="6992" spans="7:8">
      <c r="G6992" s="31" t="str">
        <f t="shared" si="54"/>
        <v> </v>
      </c>
      <c r="H6992" s="31" t="str">
        <f t="shared" si="55"/>
        <v> </v>
      </c>
    </row>
    <row r="6993" spans="7:8">
      <c r="G6993" s="31" t="str">
        <f t="shared" si="54"/>
        <v> </v>
      </c>
      <c r="H6993" s="31" t="str">
        <f t="shared" si="55"/>
        <v> </v>
      </c>
    </row>
    <row r="6994" spans="7:8">
      <c r="G6994" s="31" t="str">
        <f t="shared" si="54"/>
        <v> </v>
      </c>
      <c r="H6994" s="31" t="str">
        <f t="shared" si="55"/>
        <v> </v>
      </c>
    </row>
    <row r="6995" spans="7:8">
      <c r="G6995" s="31" t="str">
        <f t="shared" si="54"/>
        <v> </v>
      </c>
      <c r="H6995" s="31" t="str">
        <f t="shared" si="55"/>
        <v> </v>
      </c>
    </row>
    <row r="6996" spans="7:8">
      <c r="G6996" s="31" t="str">
        <f t="shared" si="54"/>
        <v> </v>
      </c>
      <c r="H6996" s="31" t="str">
        <f t="shared" si="55"/>
        <v> </v>
      </c>
    </row>
    <row r="6997" spans="7:8">
      <c r="G6997" s="31" t="str">
        <f t="shared" si="54"/>
        <v> </v>
      </c>
      <c r="H6997" s="31" t="str">
        <f t="shared" si="55"/>
        <v> </v>
      </c>
    </row>
    <row r="6998" spans="7:8">
      <c r="G6998" s="31" t="str">
        <f t="shared" si="54"/>
        <v> </v>
      </c>
      <c r="H6998" s="31" t="str">
        <f t="shared" si="55"/>
        <v> </v>
      </c>
    </row>
    <row r="6999" spans="7:8">
      <c r="G6999" s="31" t="str">
        <f t="shared" si="54"/>
        <v> </v>
      </c>
      <c r="H6999" s="31" t="str">
        <f t="shared" si="55"/>
        <v> </v>
      </c>
    </row>
    <row r="7000" spans="7:8">
      <c r="G7000" s="31" t="str">
        <f t="shared" si="54"/>
        <v> </v>
      </c>
      <c r="H7000" s="31" t="str">
        <f t="shared" si="55"/>
        <v> </v>
      </c>
    </row>
    <row r="7001" spans="7:8">
      <c r="G7001" s="31" t="str">
        <f t="shared" si="54"/>
        <v> </v>
      </c>
      <c r="H7001" s="31" t="str">
        <f t="shared" si="55"/>
        <v> </v>
      </c>
    </row>
    <row r="7002" spans="7:8">
      <c r="G7002" s="31" t="str">
        <f t="shared" si="54"/>
        <v> </v>
      </c>
      <c r="H7002" s="31" t="str">
        <f t="shared" si="55"/>
        <v> </v>
      </c>
    </row>
    <row r="7003" spans="7:8">
      <c r="G7003" s="31" t="str">
        <f t="shared" si="54"/>
        <v> </v>
      </c>
      <c r="H7003" s="31" t="str">
        <f t="shared" si="55"/>
        <v> </v>
      </c>
    </row>
    <row r="7004" spans="7:8">
      <c r="G7004" s="31" t="str">
        <f t="shared" si="54"/>
        <v> </v>
      </c>
      <c r="H7004" s="31" t="str">
        <f t="shared" si="55"/>
        <v> </v>
      </c>
    </row>
    <row r="7005" spans="7:8">
      <c r="G7005" s="31" t="str">
        <f t="shared" si="54"/>
        <v> </v>
      </c>
      <c r="H7005" s="31" t="str">
        <f t="shared" si="55"/>
        <v> </v>
      </c>
    </row>
    <row r="7006" spans="7:8">
      <c r="G7006" s="31" t="str">
        <f t="shared" si="54"/>
        <v> </v>
      </c>
      <c r="H7006" s="31" t="str">
        <f t="shared" si="55"/>
        <v> </v>
      </c>
    </row>
    <row r="7007" spans="7:8">
      <c r="G7007" s="31" t="str">
        <f t="shared" si="54"/>
        <v> </v>
      </c>
      <c r="H7007" s="31" t="str">
        <f t="shared" si="55"/>
        <v> </v>
      </c>
    </row>
    <row r="7008" spans="7:8">
      <c r="G7008" s="31" t="str">
        <f t="shared" si="54"/>
        <v> </v>
      </c>
      <c r="H7008" s="31" t="str">
        <f t="shared" si="55"/>
        <v> </v>
      </c>
    </row>
    <row r="7009" spans="7:8">
      <c r="G7009" s="31" t="str">
        <f t="shared" si="54"/>
        <v> </v>
      </c>
      <c r="H7009" s="31" t="str">
        <f t="shared" si="55"/>
        <v> </v>
      </c>
    </row>
    <row r="7010" spans="7:8">
      <c r="G7010" s="31" t="str">
        <f t="shared" si="54"/>
        <v> </v>
      </c>
      <c r="H7010" s="31" t="str">
        <f t="shared" si="55"/>
        <v> </v>
      </c>
    </row>
    <row r="7011" spans="7:8">
      <c r="G7011" s="31" t="str">
        <f t="shared" si="54"/>
        <v> </v>
      </c>
      <c r="H7011" s="31" t="str">
        <f t="shared" si="55"/>
        <v> </v>
      </c>
    </row>
    <row r="7012" spans="7:8">
      <c r="G7012" s="31" t="str">
        <f t="shared" si="54"/>
        <v> </v>
      </c>
      <c r="H7012" s="31" t="str">
        <f t="shared" si="55"/>
        <v> </v>
      </c>
    </row>
    <row r="7013" spans="7:8">
      <c r="G7013" s="31" t="str">
        <f t="shared" si="54"/>
        <v> </v>
      </c>
      <c r="H7013" s="31" t="str">
        <f t="shared" si="55"/>
        <v> </v>
      </c>
    </row>
    <row r="7014" spans="7:8">
      <c r="G7014" s="31" t="str">
        <f t="shared" si="54"/>
        <v> </v>
      </c>
      <c r="H7014" s="31" t="str">
        <f t="shared" si="55"/>
        <v> </v>
      </c>
    </row>
    <row r="7015" spans="7:8">
      <c r="G7015" s="31" t="str">
        <f t="shared" si="54"/>
        <v> </v>
      </c>
      <c r="H7015" s="31" t="str">
        <f t="shared" si="55"/>
        <v> </v>
      </c>
    </row>
    <row r="7016" spans="7:8">
      <c r="G7016" s="31" t="str">
        <f t="shared" si="54"/>
        <v> </v>
      </c>
      <c r="H7016" s="31" t="str">
        <f t="shared" si="55"/>
        <v> </v>
      </c>
    </row>
    <row r="7017" spans="7:8">
      <c r="G7017" s="31" t="str">
        <f t="shared" si="54"/>
        <v> </v>
      </c>
      <c r="H7017" s="31" t="str">
        <f t="shared" si="55"/>
        <v> </v>
      </c>
    </row>
    <row r="7018" spans="7:8">
      <c r="G7018" s="31" t="str">
        <f t="shared" si="54"/>
        <v> </v>
      </c>
      <c r="H7018" s="31" t="str">
        <f t="shared" si="55"/>
        <v> </v>
      </c>
    </row>
    <row r="7019" spans="7:8">
      <c r="G7019" s="31" t="str">
        <f t="shared" si="54"/>
        <v> </v>
      </c>
      <c r="H7019" s="31" t="str">
        <f t="shared" si="55"/>
        <v> </v>
      </c>
    </row>
    <row r="7020" spans="7:8">
      <c r="G7020" s="31" t="str">
        <f t="shared" si="54"/>
        <v> </v>
      </c>
      <c r="H7020" s="31" t="str">
        <f t="shared" si="55"/>
        <v> </v>
      </c>
    </row>
    <row r="7021" spans="7:8">
      <c r="G7021" s="31" t="str">
        <f t="shared" si="54"/>
        <v> </v>
      </c>
      <c r="H7021" s="31" t="str">
        <f t="shared" si="55"/>
        <v> </v>
      </c>
    </row>
    <row r="7022" spans="7:8">
      <c r="G7022" s="31" t="str">
        <f t="shared" si="54"/>
        <v> </v>
      </c>
      <c r="H7022" s="31" t="str">
        <f t="shared" si="55"/>
        <v> </v>
      </c>
    </row>
    <row r="7023" spans="7:8">
      <c r="G7023" s="31" t="str">
        <f t="shared" si="54"/>
        <v> </v>
      </c>
      <c r="H7023" s="31" t="str">
        <f t="shared" si="55"/>
        <v> </v>
      </c>
    </row>
    <row r="7024" spans="7:8">
      <c r="G7024" s="31" t="str">
        <f t="shared" si="54"/>
        <v> </v>
      </c>
      <c r="H7024" s="31" t="str">
        <f t="shared" si="55"/>
        <v> </v>
      </c>
    </row>
    <row r="7025" spans="7:8">
      <c r="G7025" s="31" t="str">
        <f t="shared" si="54"/>
        <v> </v>
      </c>
      <c r="H7025" s="31" t="str">
        <f t="shared" si="55"/>
        <v> </v>
      </c>
    </row>
    <row r="7026" spans="7:8">
      <c r="G7026" s="31" t="str">
        <f t="shared" si="54"/>
        <v> </v>
      </c>
      <c r="H7026" s="31" t="str">
        <f t="shared" si="55"/>
        <v> </v>
      </c>
    </row>
    <row r="7027" spans="7:8">
      <c r="G7027" s="31" t="str">
        <f t="shared" si="54"/>
        <v> </v>
      </c>
      <c r="H7027" s="31" t="str">
        <f t="shared" si="55"/>
        <v> </v>
      </c>
    </row>
    <row r="7028" spans="7:8">
      <c r="G7028" s="31" t="str">
        <f t="shared" si="54"/>
        <v> </v>
      </c>
      <c r="H7028" s="31" t="str">
        <f t="shared" si="55"/>
        <v> </v>
      </c>
    </row>
    <row r="7029" spans="7:8">
      <c r="G7029" s="31" t="str">
        <f t="shared" si="54"/>
        <v> </v>
      </c>
      <c r="H7029" s="31" t="str">
        <f t="shared" si="55"/>
        <v> </v>
      </c>
    </row>
    <row r="7030" spans="7:8">
      <c r="G7030" s="31" t="str">
        <f t="shared" si="54"/>
        <v> </v>
      </c>
      <c r="H7030" s="31" t="str">
        <f t="shared" si="55"/>
        <v> </v>
      </c>
    </row>
    <row r="7031" spans="7:8">
      <c r="G7031" s="31" t="str">
        <f t="shared" si="54"/>
        <v> </v>
      </c>
      <c r="H7031" s="31" t="str">
        <f t="shared" si="55"/>
        <v> </v>
      </c>
    </row>
    <row r="7032" spans="7:8">
      <c r="G7032" s="31" t="str">
        <f t="shared" si="54"/>
        <v> </v>
      </c>
      <c r="H7032" s="31" t="str">
        <f t="shared" si="55"/>
        <v> </v>
      </c>
    </row>
    <row r="7033" spans="7:8">
      <c r="G7033" s="31" t="str">
        <f t="shared" si="54"/>
        <v> </v>
      </c>
      <c r="H7033" s="31" t="str">
        <f t="shared" si="55"/>
        <v> </v>
      </c>
    </row>
    <row r="7034" spans="7:8">
      <c r="G7034" s="31" t="str">
        <f t="shared" si="54"/>
        <v> </v>
      </c>
      <c r="H7034" s="31" t="str">
        <f t="shared" si="55"/>
        <v> </v>
      </c>
    </row>
    <row r="7035" spans="7:8">
      <c r="G7035" s="31" t="str">
        <f t="shared" si="54"/>
        <v> </v>
      </c>
      <c r="H7035" s="31" t="str">
        <f t="shared" si="55"/>
        <v> </v>
      </c>
    </row>
    <row r="7036" spans="7:8">
      <c r="G7036" s="31" t="str">
        <f t="shared" si="54"/>
        <v> </v>
      </c>
      <c r="H7036" s="31" t="str">
        <f t="shared" si="55"/>
        <v> </v>
      </c>
    </row>
    <row r="7037" spans="7:8">
      <c r="G7037" s="31" t="str">
        <f t="shared" si="54"/>
        <v> </v>
      </c>
      <c r="H7037" s="31" t="str">
        <f t="shared" si="55"/>
        <v> </v>
      </c>
    </row>
    <row r="7038" spans="7:8">
      <c r="G7038" s="31" t="str">
        <f t="shared" si="54"/>
        <v> </v>
      </c>
      <c r="H7038" s="31" t="str">
        <f t="shared" si="55"/>
        <v> </v>
      </c>
    </row>
    <row r="7039" spans="7:8">
      <c r="G7039" s="31" t="str">
        <f t="shared" si="54"/>
        <v> </v>
      </c>
      <c r="H7039" s="31" t="str">
        <f t="shared" si="55"/>
        <v> </v>
      </c>
    </row>
    <row r="7040" spans="7:8">
      <c r="G7040" s="31" t="str">
        <f t="shared" si="54"/>
        <v> </v>
      </c>
      <c r="H7040" s="31" t="str">
        <f t="shared" si="55"/>
        <v> </v>
      </c>
    </row>
    <row r="7041" spans="7:8">
      <c r="G7041" s="31" t="str">
        <f t="shared" si="54"/>
        <v> </v>
      </c>
      <c r="H7041" s="31" t="str">
        <f t="shared" si="55"/>
        <v> </v>
      </c>
    </row>
    <row r="7042" spans="7:8">
      <c r="G7042" s="31" t="str">
        <f t="shared" si="54"/>
        <v> </v>
      </c>
      <c r="H7042" s="31" t="str">
        <f t="shared" si="55"/>
        <v> </v>
      </c>
    </row>
    <row r="7043" spans="7:8">
      <c r="G7043" s="31" t="str">
        <f t="shared" si="54"/>
        <v> </v>
      </c>
      <c r="H7043" s="31" t="str">
        <f t="shared" si="55"/>
        <v> </v>
      </c>
    </row>
    <row r="7044" spans="7:8">
      <c r="G7044" s="31" t="str">
        <f t="shared" si="54"/>
        <v> </v>
      </c>
      <c r="H7044" s="31" t="str">
        <f t="shared" si="55"/>
        <v> </v>
      </c>
    </row>
    <row r="7045" spans="7:8">
      <c r="G7045" s="31" t="str">
        <f t="shared" si="54"/>
        <v> </v>
      </c>
      <c r="H7045" s="31" t="str">
        <f t="shared" si="55"/>
        <v> </v>
      </c>
    </row>
    <row r="7046" spans="7:8">
      <c r="G7046" s="31" t="str">
        <f t="shared" si="54"/>
        <v> </v>
      </c>
      <c r="H7046" s="31" t="str">
        <f t="shared" si="55"/>
        <v> </v>
      </c>
    </row>
    <row r="7047" spans="7:8">
      <c r="G7047" s="31" t="str">
        <f t="shared" si="54"/>
        <v> </v>
      </c>
      <c r="H7047" s="31" t="str">
        <f t="shared" si="55"/>
        <v> </v>
      </c>
    </row>
    <row r="7048" spans="7:8">
      <c r="G7048" s="31" t="str">
        <f t="shared" si="54"/>
        <v> </v>
      </c>
      <c r="H7048" s="31" t="str">
        <f t="shared" si="55"/>
        <v> </v>
      </c>
    </row>
    <row r="7049" spans="7:8">
      <c r="G7049" s="31" t="str">
        <f t="shared" si="54"/>
        <v> </v>
      </c>
      <c r="H7049" s="31" t="str">
        <f t="shared" si="55"/>
        <v> </v>
      </c>
    </row>
    <row r="7050" spans="7:8">
      <c r="G7050" s="31" t="str">
        <f t="shared" si="54"/>
        <v> </v>
      </c>
      <c r="H7050" s="31" t="str">
        <f t="shared" si="55"/>
        <v> </v>
      </c>
    </row>
    <row r="7051" spans="7:8">
      <c r="G7051" s="31" t="str">
        <f t="shared" si="54"/>
        <v> </v>
      </c>
      <c r="H7051" s="31" t="str">
        <f t="shared" si="55"/>
        <v> </v>
      </c>
    </row>
    <row r="7052" spans="7:8">
      <c r="G7052" s="31" t="str">
        <f t="shared" si="54"/>
        <v> </v>
      </c>
      <c r="H7052" s="31" t="str">
        <f t="shared" si="55"/>
        <v> </v>
      </c>
    </row>
    <row r="7053" spans="7:8">
      <c r="G7053" s="31" t="str">
        <f t="shared" si="54"/>
        <v> </v>
      </c>
      <c r="H7053" s="31" t="str">
        <f t="shared" si="55"/>
        <v> </v>
      </c>
    </row>
    <row r="7054" spans="7:8">
      <c r="G7054" s="31" t="str">
        <f t="shared" si="54"/>
        <v> </v>
      </c>
      <c r="H7054" s="31" t="str">
        <f t="shared" si="55"/>
        <v> </v>
      </c>
    </row>
    <row r="7055" spans="7:8">
      <c r="G7055" s="31" t="str">
        <f t="shared" si="54"/>
        <v> </v>
      </c>
      <c r="H7055" s="31" t="str">
        <f t="shared" si="55"/>
        <v> </v>
      </c>
    </row>
    <row r="7056" spans="7:8">
      <c r="G7056" s="31" t="str">
        <f t="shared" si="54"/>
        <v> </v>
      </c>
      <c r="H7056" s="31" t="str">
        <f t="shared" si="55"/>
        <v> </v>
      </c>
    </row>
    <row r="7057" spans="7:8">
      <c r="G7057" s="31" t="str">
        <f t="shared" si="54"/>
        <v> </v>
      </c>
      <c r="H7057" s="31" t="str">
        <f t="shared" si="55"/>
        <v> </v>
      </c>
    </row>
    <row r="7058" spans="7:8">
      <c r="G7058" s="31" t="str">
        <f t="shared" si="54"/>
        <v> </v>
      </c>
      <c r="H7058" s="31" t="str">
        <f t="shared" si="55"/>
        <v> </v>
      </c>
    </row>
    <row r="7059" spans="7:8">
      <c r="G7059" s="31" t="str">
        <f t="shared" si="54"/>
        <v> </v>
      </c>
      <c r="H7059" s="31" t="str">
        <f t="shared" si="55"/>
        <v> </v>
      </c>
    </row>
    <row r="7060" spans="7:8">
      <c r="G7060" s="31" t="str">
        <f t="shared" si="54"/>
        <v> </v>
      </c>
      <c r="H7060" s="31" t="str">
        <f t="shared" si="55"/>
        <v> </v>
      </c>
    </row>
    <row r="7061" spans="7:8">
      <c r="G7061" s="31" t="str">
        <f t="shared" si="54"/>
        <v> </v>
      </c>
      <c r="H7061" s="31" t="str">
        <f t="shared" si="55"/>
        <v> </v>
      </c>
    </row>
    <row r="7062" spans="7:8">
      <c r="G7062" s="31" t="str">
        <f t="shared" si="54"/>
        <v> </v>
      </c>
      <c r="H7062" s="31" t="str">
        <f t="shared" si="55"/>
        <v> </v>
      </c>
    </row>
    <row r="7063" spans="7:8">
      <c r="G7063" s="31" t="str">
        <f t="shared" si="54"/>
        <v> </v>
      </c>
      <c r="H7063" s="31" t="str">
        <f t="shared" si="55"/>
        <v> </v>
      </c>
    </row>
    <row r="7064" spans="7:8">
      <c r="G7064" s="31" t="str">
        <f t="shared" si="54"/>
        <v> </v>
      </c>
      <c r="H7064" s="31" t="str">
        <f t="shared" si="55"/>
        <v> </v>
      </c>
    </row>
    <row r="7065" spans="7:8">
      <c r="G7065" s="31" t="str">
        <f t="shared" si="54"/>
        <v> </v>
      </c>
      <c r="H7065" s="31" t="str">
        <f t="shared" si="55"/>
        <v> </v>
      </c>
    </row>
    <row r="7066" spans="7:8">
      <c r="G7066" s="31" t="str">
        <f t="shared" si="54"/>
        <v> </v>
      </c>
      <c r="H7066" s="31" t="str">
        <f t="shared" si="55"/>
        <v> </v>
      </c>
    </row>
    <row r="7067" spans="7:8">
      <c r="G7067" s="31" t="str">
        <f t="shared" si="54"/>
        <v> </v>
      </c>
      <c r="H7067" s="31" t="str">
        <f t="shared" si="55"/>
        <v> </v>
      </c>
    </row>
    <row r="7068" spans="7:8">
      <c r="G7068" s="31" t="str">
        <f t="shared" si="54"/>
        <v> </v>
      </c>
      <c r="H7068" s="31" t="str">
        <f t="shared" si="55"/>
        <v> </v>
      </c>
    </row>
    <row r="7069" spans="7:8">
      <c r="G7069" s="31" t="str">
        <f t="shared" si="54"/>
        <v> </v>
      </c>
      <c r="H7069" s="31" t="str">
        <f t="shared" si="55"/>
        <v> </v>
      </c>
    </row>
    <row r="7070" spans="7:8">
      <c r="G7070" s="31" t="str">
        <f t="shared" si="54"/>
        <v> </v>
      </c>
      <c r="H7070" s="31" t="str">
        <f t="shared" si="55"/>
        <v> </v>
      </c>
    </row>
    <row r="7071" spans="7:8">
      <c r="G7071" s="31" t="str">
        <f t="shared" si="54"/>
        <v> </v>
      </c>
      <c r="H7071" s="31" t="str">
        <f t="shared" si="55"/>
        <v> </v>
      </c>
    </row>
    <row r="7072" spans="7:8">
      <c r="G7072" s="31" t="str">
        <f t="shared" si="54"/>
        <v> </v>
      </c>
      <c r="H7072" s="31" t="str">
        <f t="shared" si="55"/>
        <v> </v>
      </c>
    </row>
    <row r="7073" spans="7:8">
      <c r="G7073" s="31" t="str">
        <f t="shared" si="54"/>
        <v> </v>
      </c>
      <c r="H7073" s="31" t="str">
        <f t="shared" si="55"/>
        <v> </v>
      </c>
    </row>
    <row r="7074" spans="7:8">
      <c r="G7074" s="31" t="str">
        <f t="shared" si="54"/>
        <v> </v>
      </c>
      <c r="H7074" s="31" t="str">
        <f t="shared" si="55"/>
        <v> </v>
      </c>
    </row>
    <row r="7075" spans="7:8">
      <c r="G7075" s="31" t="str">
        <f t="shared" si="54"/>
        <v> </v>
      </c>
      <c r="H7075" s="31" t="str">
        <f t="shared" si="55"/>
        <v> </v>
      </c>
    </row>
    <row r="7076" spans="7:8">
      <c r="G7076" s="31" t="str">
        <f t="shared" si="54"/>
        <v> </v>
      </c>
      <c r="H7076" s="31" t="str">
        <f t="shared" si="55"/>
        <v> </v>
      </c>
    </row>
    <row r="7077" spans="7:8">
      <c r="G7077" s="31" t="str">
        <f t="shared" si="54"/>
        <v> </v>
      </c>
      <c r="H7077" s="31" t="str">
        <f t="shared" si="55"/>
        <v> </v>
      </c>
    </row>
    <row r="7078" spans="7:8">
      <c r="G7078" s="31" t="str">
        <f t="shared" si="54"/>
        <v> </v>
      </c>
      <c r="H7078" s="31" t="str">
        <f t="shared" si="55"/>
        <v> </v>
      </c>
    </row>
    <row r="7079" spans="7:8">
      <c r="G7079" s="31" t="str">
        <f t="shared" si="54"/>
        <v> </v>
      </c>
      <c r="H7079" s="31" t="str">
        <f t="shared" si="55"/>
        <v> </v>
      </c>
    </row>
    <row r="7080" spans="7:8">
      <c r="G7080" s="31" t="str">
        <f t="shared" si="54"/>
        <v> </v>
      </c>
      <c r="H7080" s="31" t="str">
        <f t="shared" si="55"/>
        <v> </v>
      </c>
    </row>
    <row r="7081" spans="7:8">
      <c r="G7081" s="31" t="str">
        <f t="shared" si="54"/>
        <v> </v>
      </c>
      <c r="H7081" s="31" t="str">
        <f t="shared" si="55"/>
        <v> </v>
      </c>
    </row>
    <row r="7082" spans="7:8">
      <c r="G7082" s="31" t="str">
        <f t="shared" si="54"/>
        <v> </v>
      </c>
      <c r="H7082" s="31" t="str">
        <f t="shared" si="55"/>
        <v> </v>
      </c>
    </row>
    <row r="7083" spans="7:8">
      <c r="G7083" s="31" t="str">
        <f t="shared" si="54"/>
        <v> </v>
      </c>
      <c r="H7083" s="31" t="str">
        <f t="shared" si="55"/>
        <v> </v>
      </c>
    </row>
    <row r="7084" spans="7:8">
      <c r="G7084" s="31" t="str">
        <f t="shared" si="54"/>
        <v> </v>
      </c>
      <c r="H7084" s="31" t="str">
        <f t="shared" si="55"/>
        <v> </v>
      </c>
    </row>
    <row r="7085" spans="7:8">
      <c r="G7085" s="31" t="str">
        <f t="shared" si="54"/>
        <v> </v>
      </c>
      <c r="H7085" s="31" t="str">
        <f t="shared" si="55"/>
        <v> </v>
      </c>
    </row>
    <row r="7086" spans="7:8">
      <c r="G7086" s="31" t="str">
        <f t="shared" si="54"/>
        <v> </v>
      </c>
      <c r="H7086" s="31" t="str">
        <f t="shared" si="55"/>
        <v> </v>
      </c>
    </row>
    <row r="7087" spans="7:8">
      <c r="G7087" s="31" t="str">
        <f t="shared" si="54"/>
        <v> </v>
      </c>
      <c r="H7087" s="31" t="str">
        <f t="shared" si="55"/>
        <v> </v>
      </c>
    </row>
    <row r="7088" spans="7:8">
      <c r="G7088" s="31" t="str">
        <f t="shared" si="54"/>
        <v> </v>
      </c>
      <c r="H7088" s="31" t="str">
        <f t="shared" si="55"/>
        <v> </v>
      </c>
    </row>
    <row r="7089" spans="7:8">
      <c r="G7089" s="31" t="str">
        <f t="shared" si="54"/>
        <v> </v>
      </c>
      <c r="H7089" s="31" t="str">
        <f t="shared" si="55"/>
        <v> </v>
      </c>
    </row>
    <row r="7090" spans="7:8">
      <c r="G7090" s="31" t="str">
        <f t="shared" si="54"/>
        <v> </v>
      </c>
      <c r="H7090" s="31" t="str">
        <f t="shared" si="55"/>
        <v> </v>
      </c>
    </row>
    <row r="7091" spans="7:8">
      <c r="G7091" s="31" t="str">
        <f t="shared" si="54"/>
        <v> </v>
      </c>
      <c r="H7091" s="31" t="str">
        <f t="shared" si="55"/>
        <v> </v>
      </c>
    </row>
    <row r="7092" spans="7:8">
      <c r="G7092" s="31" t="str">
        <f t="shared" si="54"/>
        <v> </v>
      </c>
      <c r="H7092" s="31" t="str">
        <f t="shared" si="55"/>
        <v> </v>
      </c>
    </row>
    <row r="7093" spans="7:8">
      <c r="G7093" s="31" t="str">
        <f t="shared" si="54"/>
        <v> </v>
      </c>
      <c r="H7093" s="31" t="str">
        <f t="shared" si="55"/>
        <v> </v>
      </c>
    </row>
    <row r="7094" spans="7:8">
      <c r="G7094" s="31" t="str">
        <f t="shared" si="54"/>
        <v> </v>
      </c>
      <c r="H7094" s="31" t="str">
        <f t="shared" si="55"/>
        <v> </v>
      </c>
    </row>
    <row r="7095" spans="7:8">
      <c r="G7095" s="31" t="str">
        <f t="shared" si="54"/>
        <v> </v>
      </c>
      <c r="H7095" s="31" t="str">
        <f t="shared" si="55"/>
        <v> </v>
      </c>
    </row>
    <row r="7096" spans="7:8">
      <c r="G7096" s="31" t="str">
        <f t="shared" si="54"/>
        <v> </v>
      </c>
      <c r="H7096" s="31" t="str">
        <f t="shared" si="55"/>
        <v> </v>
      </c>
    </row>
    <row r="7097" spans="7:8">
      <c r="G7097" s="31" t="str">
        <f t="shared" si="54"/>
        <v> </v>
      </c>
      <c r="H7097" s="31" t="str">
        <f t="shared" si="55"/>
        <v> </v>
      </c>
    </row>
    <row r="7098" spans="7:8">
      <c r="G7098" s="31" t="str">
        <f t="shared" si="54"/>
        <v> </v>
      </c>
      <c r="H7098" s="31" t="str">
        <f t="shared" si="55"/>
        <v> </v>
      </c>
    </row>
    <row r="7099" spans="7:8">
      <c r="G7099" s="31" t="str">
        <f t="shared" si="54"/>
        <v> </v>
      </c>
      <c r="H7099" s="31" t="str">
        <f t="shared" si="55"/>
        <v> </v>
      </c>
    </row>
    <row r="7100" spans="7:8">
      <c r="G7100" s="31" t="str">
        <f t="shared" si="54"/>
        <v> </v>
      </c>
      <c r="H7100" s="31" t="str">
        <f t="shared" si="55"/>
        <v> </v>
      </c>
    </row>
    <row r="7101" spans="7:8">
      <c r="G7101" s="31" t="str">
        <f t="shared" si="54"/>
        <v> </v>
      </c>
      <c r="H7101" s="31" t="str">
        <f t="shared" si="55"/>
        <v> </v>
      </c>
    </row>
    <row r="7102" spans="7:8">
      <c r="G7102" s="31" t="str">
        <f t="shared" si="54"/>
        <v> </v>
      </c>
      <c r="H7102" s="31" t="str">
        <f t="shared" si="55"/>
        <v> </v>
      </c>
    </row>
    <row r="7103" spans="7:8">
      <c r="G7103" s="31" t="str">
        <f t="shared" si="54"/>
        <v> </v>
      </c>
      <c r="H7103" s="31" t="str">
        <f t="shared" si="55"/>
        <v> </v>
      </c>
    </row>
    <row r="7104" spans="7:8">
      <c r="G7104" s="31" t="str">
        <f t="shared" si="54"/>
        <v> </v>
      </c>
      <c r="H7104" s="31" t="str">
        <f t="shared" si="55"/>
        <v> </v>
      </c>
    </row>
    <row r="7105" spans="7:8">
      <c r="G7105" s="31" t="str">
        <f t="shared" si="54"/>
        <v> </v>
      </c>
      <c r="H7105" s="31" t="str">
        <f t="shared" si="55"/>
        <v> </v>
      </c>
    </row>
    <row r="7106" spans="7:8">
      <c r="G7106" s="31" t="str">
        <f t="shared" si="54"/>
        <v> </v>
      </c>
      <c r="H7106" s="31" t="str">
        <f t="shared" si="55"/>
        <v> </v>
      </c>
    </row>
    <row r="7107" spans="7:8">
      <c r="G7107" s="31" t="str">
        <f t="shared" si="54"/>
        <v> </v>
      </c>
      <c r="H7107" s="31" t="str">
        <f t="shared" si="55"/>
        <v> </v>
      </c>
    </row>
    <row r="7108" spans="7:8">
      <c r="G7108" s="31" t="str">
        <f t="shared" si="54"/>
        <v> </v>
      </c>
      <c r="H7108" s="31" t="str">
        <f t="shared" si="55"/>
        <v> </v>
      </c>
    </row>
    <row r="7109" spans="7:8">
      <c r="G7109" s="31" t="str">
        <f t="shared" si="54"/>
        <v> </v>
      </c>
      <c r="H7109" s="31" t="str">
        <f t="shared" si="55"/>
        <v> </v>
      </c>
    </row>
    <row r="7110" spans="7:8">
      <c r="G7110" s="31" t="str">
        <f t="shared" si="54"/>
        <v> </v>
      </c>
      <c r="H7110" s="31" t="str">
        <f t="shared" si="55"/>
        <v> </v>
      </c>
    </row>
    <row r="7111" spans="7:8">
      <c r="G7111" s="31" t="str">
        <f t="shared" si="54"/>
        <v> </v>
      </c>
      <c r="H7111" s="31" t="str">
        <f t="shared" si="55"/>
        <v> </v>
      </c>
    </row>
    <row r="7112" spans="7:8">
      <c r="G7112" s="31" t="str">
        <f t="shared" si="54"/>
        <v> </v>
      </c>
      <c r="H7112" s="31" t="str">
        <f t="shared" si="55"/>
        <v> </v>
      </c>
    </row>
    <row r="7113" spans="7:8">
      <c r="G7113" s="31" t="str">
        <f t="shared" si="54"/>
        <v> </v>
      </c>
      <c r="H7113" s="31" t="str">
        <f t="shared" si="55"/>
        <v> </v>
      </c>
    </row>
    <row r="7114" spans="7:8">
      <c r="G7114" s="31" t="str">
        <f t="shared" si="54"/>
        <v> </v>
      </c>
      <c r="H7114" s="31" t="str">
        <f t="shared" si="55"/>
        <v> </v>
      </c>
    </row>
    <row r="7115" spans="7:8">
      <c r="G7115" s="31" t="str">
        <f t="shared" si="54"/>
        <v> </v>
      </c>
      <c r="H7115" s="31" t="str">
        <f t="shared" si="55"/>
        <v> </v>
      </c>
    </row>
    <row r="7116" spans="7:8">
      <c r="G7116" s="31" t="str">
        <f t="shared" si="54"/>
        <v> </v>
      </c>
      <c r="H7116" s="31" t="str">
        <f t="shared" si="55"/>
        <v> </v>
      </c>
    </row>
    <row r="7117" spans="7:8">
      <c r="G7117" s="31" t="str">
        <f t="shared" si="54"/>
        <v> </v>
      </c>
      <c r="H7117" s="31" t="str">
        <f t="shared" si="55"/>
        <v> </v>
      </c>
    </row>
    <row r="7118" spans="7:8">
      <c r="G7118" s="31" t="str">
        <f t="shared" si="54"/>
        <v> </v>
      </c>
      <c r="H7118" s="31" t="str">
        <f t="shared" si="55"/>
        <v> </v>
      </c>
    </row>
    <row r="7119" spans="7:8">
      <c r="G7119" s="31" t="str">
        <f t="shared" si="54"/>
        <v> </v>
      </c>
      <c r="H7119" s="31" t="str">
        <f t="shared" si="55"/>
        <v> </v>
      </c>
    </row>
    <row r="7120" spans="7:8">
      <c r="G7120" s="31" t="str">
        <f t="shared" si="54"/>
        <v> </v>
      </c>
      <c r="H7120" s="31" t="str">
        <f t="shared" si="55"/>
        <v> </v>
      </c>
    </row>
    <row r="7121" spans="7:8">
      <c r="G7121" s="31" t="str">
        <f t="shared" si="54"/>
        <v> </v>
      </c>
      <c r="H7121" s="31" t="str">
        <f t="shared" si="55"/>
        <v> </v>
      </c>
    </row>
    <row r="7122" spans="7:8">
      <c r="G7122" s="31" t="str">
        <f t="shared" si="54"/>
        <v> </v>
      </c>
      <c r="H7122" s="31" t="str">
        <f t="shared" si="55"/>
        <v> </v>
      </c>
    </row>
    <row r="7123" spans="7:8">
      <c r="G7123" s="31" t="str">
        <f t="shared" si="54"/>
        <v> </v>
      </c>
      <c r="H7123" s="31" t="str">
        <f t="shared" si="55"/>
        <v> </v>
      </c>
    </row>
    <row r="7124" spans="7:8">
      <c r="G7124" s="31" t="str">
        <f t="shared" si="54"/>
        <v> </v>
      </c>
      <c r="H7124" s="31" t="str">
        <f t="shared" si="55"/>
        <v> </v>
      </c>
    </row>
    <row r="7125" spans="7:8">
      <c r="G7125" s="31" t="str">
        <f t="shared" si="54"/>
        <v> </v>
      </c>
      <c r="H7125" s="31" t="str">
        <f t="shared" si="55"/>
        <v> </v>
      </c>
    </row>
    <row r="7126" spans="7:8">
      <c r="G7126" s="31" t="str">
        <f t="shared" si="54"/>
        <v> </v>
      </c>
      <c r="H7126" s="31" t="str">
        <f t="shared" si="55"/>
        <v> </v>
      </c>
    </row>
    <row r="7127" spans="7:8">
      <c r="G7127" s="31" t="str">
        <f t="shared" si="54"/>
        <v> </v>
      </c>
      <c r="H7127" s="31" t="str">
        <f t="shared" si="55"/>
        <v> </v>
      </c>
    </row>
    <row r="7128" spans="7:8">
      <c r="G7128" s="31" t="str">
        <f t="shared" si="54"/>
        <v> </v>
      </c>
      <c r="H7128" s="31" t="str">
        <f t="shared" si="55"/>
        <v> </v>
      </c>
    </row>
    <row r="7129" spans="7:8">
      <c r="G7129" s="31" t="str">
        <f t="shared" si="54"/>
        <v> </v>
      </c>
      <c r="H7129" s="31" t="str">
        <f t="shared" si="55"/>
        <v> </v>
      </c>
    </row>
    <row r="7130" spans="7:8">
      <c r="G7130" s="31" t="str">
        <f t="shared" si="54"/>
        <v> </v>
      </c>
      <c r="H7130" s="31" t="str">
        <f t="shared" si="55"/>
        <v> </v>
      </c>
    </row>
    <row r="7131" spans="7:8">
      <c r="G7131" s="31" t="str">
        <f t="shared" si="54"/>
        <v> </v>
      </c>
      <c r="H7131" s="31" t="str">
        <f t="shared" si="55"/>
        <v> </v>
      </c>
    </row>
    <row r="7132" spans="7:8">
      <c r="G7132" s="31" t="str">
        <f t="shared" si="54"/>
        <v> </v>
      </c>
      <c r="H7132" s="31" t="str">
        <f t="shared" si="55"/>
        <v> </v>
      </c>
    </row>
    <row r="7133" spans="7:8">
      <c r="G7133" s="31" t="str">
        <f t="shared" si="54"/>
        <v> </v>
      </c>
      <c r="H7133" s="31" t="str">
        <f t="shared" si="55"/>
        <v> </v>
      </c>
    </row>
    <row r="7134" spans="7:8">
      <c r="G7134" s="31" t="str">
        <f t="shared" si="54"/>
        <v> </v>
      </c>
      <c r="H7134" s="31" t="str">
        <f t="shared" si="55"/>
        <v> </v>
      </c>
    </row>
    <row r="7135" spans="7:8">
      <c r="G7135" s="31" t="str">
        <f t="shared" si="54"/>
        <v> </v>
      </c>
      <c r="H7135" s="31" t="str">
        <f t="shared" si="55"/>
        <v> </v>
      </c>
    </row>
    <row r="7136" spans="7:8">
      <c r="G7136" s="31" t="str">
        <f t="shared" si="54"/>
        <v> </v>
      </c>
      <c r="H7136" s="31" t="str">
        <f t="shared" si="55"/>
        <v> </v>
      </c>
    </row>
    <row r="7137" spans="7:8">
      <c r="G7137" s="31" t="str">
        <f t="shared" si="54"/>
        <v> </v>
      </c>
      <c r="H7137" s="31" t="str">
        <f t="shared" si="55"/>
        <v> </v>
      </c>
    </row>
    <row r="7138" spans="7:8">
      <c r="G7138" s="31" t="str">
        <f t="shared" si="54"/>
        <v> </v>
      </c>
      <c r="H7138" s="31" t="str">
        <f t="shared" si="55"/>
        <v> </v>
      </c>
    </row>
    <row r="7139" spans="7:8">
      <c r="G7139" s="31" t="str">
        <f t="shared" si="54"/>
        <v> </v>
      </c>
      <c r="H7139" s="31" t="str">
        <f t="shared" si="55"/>
        <v> </v>
      </c>
    </row>
    <row r="7140" spans="7:8">
      <c r="G7140" s="31" t="str">
        <f t="shared" si="54"/>
        <v> </v>
      </c>
      <c r="H7140" s="31" t="str">
        <f t="shared" si="55"/>
        <v> </v>
      </c>
    </row>
    <row r="7141" spans="7:8">
      <c r="G7141" s="31" t="str">
        <f t="shared" si="54"/>
        <v> </v>
      </c>
      <c r="H7141" s="31" t="str">
        <f t="shared" si="55"/>
        <v> </v>
      </c>
    </row>
    <row r="7142" spans="7:8">
      <c r="G7142" s="31" t="str">
        <f t="shared" ref="G7142:G7396" si="56">IFERROR(IF($D7142&gt;0,IF($D7142=$G$1,$F7142," ")," ")," ")</f>
        <v> </v>
      </c>
      <c r="H7142" s="31" t="str">
        <f t="shared" ref="H7142:H7396" si="57">IFERROR(IF($D7142&gt;0,IF($D7142=$H$1,$F7142," ")," ")," ")</f>
        <v> </v>
      </c>
    </row>
    <row r="7143" spans="7:8">
      <c r="G7143" s="31" t="str">
        <f t="shared" si="56"/>
        <v> </v>
      </c>
      <c r="H7143" s="31" t="str">
        <f t="shared" si="57"/>
        <v> </v>
      </c>
    </row>
    <row r="7144" spans="7:8">
      <c r="G7144" s="31" t="str">
        <f t="shared" si="56"/>
        <v> </v>
      </c>
      <c r="H7144" s="31" t="str">
        <f t="shared" si="57"/>
        <v> </v>
      </c>
    </row>
    <row r="7145" spans="7:8">
      <c r="G7145" s="31" t="str">
        <f t="shared" si="56"/>
        <v> </v>
      </c>
      <c r="H7145" s="31" t="str">
        <f t="shared" si="57"/>
        <v> </v>
      </c>
    </row>
    <row r="7146" spans="7:8">
      <c r="G7146" s="31" t="str">
        <f t="shared" si="56"/>
        <v> </v>
      </c>
      <c r="H7146" s="31" t="str">
        <f t="shared" si="57"/>
        <v> </v>
      </c>
    </row>
    <row r="7147" spans="7:8">
      <c r="G7147" s="31" t="str">
        <f t="shared" si="56"/>
        <v> </v>
      </c>
      <c r="H7147" s="31" t="str">
        <f t="shared" si="57"/>
        <v> </v>
      </c>
    </row>
    <row r="7148" spans="7:8">
      <c r="G7148" s="31" t="str">
        <f t="shared" si="56"/>
        <v> </v>
      </c>
      <c r="H7148" s="31" t="str">
        <f t="shared" si="57"/>
        <v> </v>
      </c>
    </row>
    <row r="7149" spans="7:8">
      <c r="G7149" s="31" t="str">
        <f t="shared" si="56"/>
        <v> </v>
      </c>
      <c r="H7149" s="31" t="str">
        <f t="shared" si="57"/>
        <v> </v>
      </c>
    </row>
    <row r="7150" spans="7:8">
      <c r="G7150" s="31" t="str">
        <f t="shared" si="56"/>
        <v> </v>
      </c>
      <c r="H7150" s="31" t="str">
        <f t="shared" si="57"/>
        <v> </v>
      </c>
    </row>
    <row r="7151" spans="7:8">
      <c r="G7151" s="31" t="str">
        <f t="shared" si="56"/>
        <v> </v>
      </c>
      <c r="H7151" s="31" t="str">
        <f t="shared" si="57"/>
        <v> </v>
      </c>
    </row>
    <row r="7152" spans="7:8">
      <c r="G7152" s="31" t="str">
        <f t="shared" si="56"/>
        <v> </v>
      </c>
      <c r="H7152" s="31" t="str">
        <f t="shared" si="57"/>
        <v> </v>
      </c>
    </row>
    <row r="7153" spans="7:8">
      <c r="G7153" s="31" t="str">
        <f t="shared" si="56"/>
        <v> </v>
      </c>
      <c r="H7153" s="31" t="str">
        <f t="shared" si="57"/>
        <v> </v>
      </c>
    </row>
    <row r="7154" spans="7:8">
      <c r="G7154" s="31" t="str">
        <f t="shared" si="56"/>
        <v> </v>
      </c>
      <c r="H7154" s="31" t="str">
        <f t="shared" si="57"/>
        <v> </v>
      </c>
    </row>
    <row r="7155" spans="7:8">
      <c r="G7155" s="31" t="str">
        <f t="shared" si="56"/>
        <v> </v>
      </c>
      <c r="H7155" s="31" t="str">
        <f t="shared" si="57"/>
        <v> </v>
      </c>
    </row>
    <row r="7156" spans="7:8">
      <c r="G7156" s="31" t="str">
        <f t="shared" si="56"/>
        <v> </v>
      </c>
      <c r="H7156" s="31" t="str">
        <f t="shared" si="57"/>
        <v> </v>
      </c>
    </row>
    <row r="7157" spans="7:8">
      <c r="G7157" s="31" t="str">
        <f t="shared" si="56"/>
        <v> </v>
      </c>
      <c r="H7157" s="31" t="str">
        <f t="shared" si="57"/>
        <v> </v>
      </c>
    </row>
    <row r="7158" spans="7:8">
      <c r="G7158" s="31" t="str">
        <f t="shared" si="56"/>
        <v> </v>
      </c>
      <c r="H7158" s="31" t="str">
        <f t="shared" si="57"/>
        <v> </v>
      </c>
    </row>
    <row r="7159" spans="7:8">
      <c r="G7159" s="31" t="str">
        <f t="shared" si="56"/>
        <v> </v>
      </c>
      <c r="H7159" s="31" t="str">
        <f t="shared" si="57"/>
        <v> </v>
      </c>
    </row>
    <row r="7160" spans="7:8">
      <c r="G7160" s="31" t="str">
        <f t="shared" si="56"/>
        <v> </v>
      </c>
      <c r="H7160" s="31" t="str">
        <f t="shared" si="57"/>
        <v> </v>
      </c>
    </row>
    <row r="7161" spans="7:8">
      <c r="G7161" s="31" t="str">
        <f t="shared" si="56"/>
        <v> </v>
      </c>
      <c r="H7161" s="31" t="str">
        <f t="shared" si="57"/>
        <v> </v>
      </c>
    </row>
    <row r="7162" spans="7:8">
      <c r="G7162" s="31" t="str">
        <f t="shared" si="56"/>
        <v> </v>
      </c>
      <c r="H7162" s="31" t="str">
        <f t="shared" si="57"/>
        <v> </v>
      </c>
    </row>
    <row r="7163" spans="7:8">
      <c r="G7163" s="31" t="str">
        <f t="shared" si="56"/>
        <v> </v>
      </c>
      <c r="H7163" s="31" t="str">
        <f t="shared" si="57"/>
        <v> </v>
      </c>
    </row>
    <row r="7164" spans="7:8">
      <c r="G7164" s="31" t="str">
        <f t="shared" si="56"/>
        <v> </v>
      </c>
      <c r="H7164" s="31" t="str">
        <f t="shared" si="57"/>
        <v> </v>
      </c>
    </row>
    <row r="7165" spans="7:8">
      <c r="G7165" s="31" t="str">
        <f t="shared" si="56"/>
        <v> </v>
      </c>
      <c r="H7165" s="31" t="str">
        <f t="shared" si="57"/>
        <v> </v>
      </c>
    </row>
    <row r="7166" spans="7:8">
      <c r="G7166" s="31" t="str">
        <f t="shared" si="56"/>
        <v> </v>
      </c>
      <c r="H7166" s="31" t="str">
        <f t="shared" si="57"/>
        <v> </v>
      </c>
    </row>
    <row r="7167" spans="7:8">
      <c r="G7167" s="31" t="str">
        <f t="shared" si="56"/>
        <v> </v>
      </c>
      <c r="H7167" s="31" t="str">
        <f t="shared" si="57"/>
        <v> </v>
      </c>
    </row>
    <row r="7168" spans="7:8">
      <c r="G7168" s="31" t="str">
        <f t="shared" si="56"/>
        <v> </v>
      </c>
      <c r="H7168" s="31" t="str">
        <f t="shared" si="57"/>
        <v> </v>
      </c>
    </row>
    <row r="7169" spans="7:8">
      <c r="G7169" s="31" t="str">
        <f t="shared" si="56"/>
        <v> </v>
      </c>
      <c r="H7169" s="31" t="str">
        <f t="shared" si="57"/>
        <v> </v>
      </c>
    </row>
    <row r="7170" spans="7:8">
      <c r="G7170" s="31" t="str">
        <f t="shared" si="56"/>
        <v> </v>
      </c>
      <c r="H7170" s="31" t="str">
        <f t="shared" si="57"/>
        <v> </v>
      </c>
    </row>
    <row r="7171" spans="7:8">
      <c r="G7171" s="31" t="str">
        <f t="shared" si="56"/>
        <v> </v>
      </c>
      <c r="H7171" s="31" t="str">
        <f t="shared" si="57"/>
        <v> </v>
      </c>
    </row>
    <row r="7172" spans="7:8">
      <c r="G7172" s="31" t="str">
        <f t="shared" si="56"/>
        <v> </v>
      </c>
      <c r="H7172" s="31" t="str">
        <f t="shared" si="57"/>
        <v> </v>
      </c>
    </row>
    <row r="7173" spans="7:8">
      <c r="G7173" s="31" t="str">
        <f t="shared" si="56"/>
        <v> </v>
      </c>
      <c r="H7173" s="31" t="str">
        <f t="shared" si="57"/>
        <v> </v>
      </c>
    </row>
    <row r="7174" spans="7:8">
      <c r="G7174" s="31" t="str">
        <f t="shared" si="56"/>
        <v> </v>
      </c>
      <c r="H7174" s="31" t="str">
        <f t="shared" si="57"/>
        <v> </v>
      </c>
    </row>
    <row r="7175" spans="7:8">
      <c r="G7175" s="31" t="str">
        <f t="shared" si="56"/>
        <v> </v>
      </c>
      <c r="H7175" s="31" t="str">
        <f t="shared" si="57"/>
        <v> </v>
      </c>
    </row>
    <row r="7176" spans="7:8">
      <c r="G7176" s="31" t="str">
        <f t="shared" si="56"/>
        <v> </v>
      </c>
      <c r="H7176" s="31" t="str">
        <f t="shared" si="57"/>
        <v> </v>
      </c>
    </row>
    <row r="7177" spans="7:8">
      <c r="G7177" s="31" t="str">
        <f t="shared" si="56"/>
        <v> </v>
      </c>
      <c r="H7177" s="31" t="str">
        <f t="shared" si="57"/>
        <v> </v>
      </c>
    </row>
    <row r="7178" spans="7:8">
      <c r="G7178" s="31" t="str">
        <f t="shared" si="56"/>
        <v> </v>
      </c>
      <c r="H7178" s="31" t="str">
        <f t="shared" si="57"/>
        <v> </v>
      </c>
    </row>
    <row r="7179" spans="7:8">
      <c r="G7179" s="31" t="str">
        <f t="shared" si="56"/>
        <v> </v>
      </c>
      <c r="H7179" s="31" t="str">
        <f t="shared" si="57"/>
        <v> </v>
      </c>
    </row>
    <row r="7180" spans="7:8">
      <c r="G7180" s="31" t="str">
        <f t="shared" si="56"/>
        <v> </v>
      </c>
      <c r="H7180" s="31" t="str">
        <f t="shared" si="57"/>
        <v> </v>
      </c>
    </row>
    <row r="7181" spans="7:8">
      <c r="G7181" s="31" t="str">
        <f t="shared" si="56"/>
        <v> </v>
      </c>
      <c r="H7181" s="31" t="str">
        <f t="shared" si="57"/>
        <v> </v>
      </c>
    </row>
    <row r="7182" spans="7:8">
      <c r="G7182" s="31" t="str">
        <f t="shared" si="56"/>
        <v> </v>
      </c>
      <c r="H7182" s="31" t="str">
        <f t="shared" si="57"/>
        <v> </v>
      </c>
    </row>
    <row r="7183" spans="7:8">
      <c r="G7183" s="31" t="str">
        <f t="shared" si="56"/>
        <v> </v>
      </c>
      <c r="H7183" s="31" t="str">
        <f t="shared" si="57"/>
        <v> </v>
      </c>
    </row>
    <row r="7184" spans="7:8">
      <c r="G7184" s="31" t="str">
        <f t="shared" si="56"/>
        <v> </v>
      </c>
      <c r="H7184" s="31" t="str">
        <f t="shared" si="57"/>
        <v> </v>
      </c>
    </row>
    <row r="7185" spans="7:8">
      <c r="G7185" s="31" t="str">
        <f t="shared" si="56"/>
        <v> </v>
      </c>
      <c r="H7185" s="31" t="str">
        <f t="shared" si="57"/>
        <v> </v>
      </c>
    </row>
    <row r="7186" spans="7:8">
      <c r="G7186" s="31" t="str">
        <f t="shared" si="56"/>
        <v> </v>
      </c>
      <c r="H7186" s="31" t="str">
        <f t="shared" si="57"/>
        <v> </v>
      </c>
    </row>
    <row r="7187" spans="7:8">
      <c r="G7187" s="31" t="str">
        <f t="shared" si="56"/>
        <v> </v>
      </c>
      <c r="H7187" s="31" t="str">
        <f t="shared" si="57"/>
        <v> </v>
      </c>
    </row>
    <row r="7188" spans="7:8">
      <c r="G7188" s="31" t="str">
        <f t="shared" si="56"/>
        <v> </v>
      </c>
      <c r="H7188" s="31" t="str">
        <f t="shared" si="57"/>
        <v> </v>
      </c>
    </row>
    <row r="7189" spans="7:8">
      <c r="G7189" s="31" t="str">
        <f t="shared" si="56"/>
        <v> </v>
      </c>
      <c r="H7189" s="31" t="str">
        <f t="shared" si="57"/>
        <v> </v>
      </c>
    </row>
    <row r="7190" spans="7:8">
      <c r="G7190" s="31" t="str">
        <f t="shared" si="56"/>
        <v> </v>
      </c>
      <c r="H7190" s="31" t="str">
        <f t="shared" si="57"/>
        <v> </v>
      </c>
    </row>
    <row r="7191" spans="7:8">
      <c r="G7191" s="31" t="str">
        <f t="shared" si="56"/>
        <v> </v>
      </c>
      <c r="H7191" s="31" t="str">
        <f t="shared" si="57"/>
        <v> </v>
      </c>
    </row>
    <row r="7192" spans="7:8">
      <c r="G7192" s="31" t="str">
        <f t="shared" si="56"/>
        <v> </v>
      </c>
      <c r="H7192" s="31" t="str">
        <f t="shared" si="57"/>
        <v> </v>
      </c>
    </row>
    <row r="7193" spans="7:8">
      <c r="G7193" s="31" t="str">
        <f t="shared" si="56"/>
        <v> </v>
      </c>
      <c r="H7193" s="31" t="str">
        <f t="shared" si="57"/>
        <v> </v>
      </c>
    </row>
    <row r="7194" spans="7:8">
      <c r="G7194" s="31" t="str">
        <f t="shared" si="56"/>
        <v> </v>
      </c>
      <c r="H7194" s="31" t="str">
        <f t="shared" si="57"/>
        <v> </v>
      </c>
    </row>
    <row r="7195" spans="7:8">
      <c r="G7195" s="31" t="str">
        <f t="shared" si="56"/>
        <v> </v>
      </c>
      <c r="H7195" s="31" t="str">
        <f t="shared" si="57"/>
        <v> </v>
      </c>
    </row>
    <row r="7196" spans="7:8">
      <c r="G7196" s="31" t="str">
        <f t="shared" si="56"/>
        <v> </v>
      </c>
      <c r="H7196" s="31" t="str">
        <f t="shared" si="57"/>
        <v> </v>
      </c>
    </row>
    <row r="7197" spans="7:8">
      <c r="G7197" s="31" t="str">
        <f t="shared" si="56"/>
        <v> </v>
      </c>
      <c r="H7197" s="31" t="str">
        <f t="shared" si="57"/>
        <v> </v>
      </c>
    </row>
    <row r="7198" spans="7:8">
      <c r="G7198" s="31" t="str">
        <f t="shared" si="56"/>
        <v> </v>
      </c>
      <c r="H7198" s="31" t="str">
        <f t="shared" si="57"/>
        <v> </v>
      </c>
    </row>
    <row r="7199" spans="7:8">
      <c r="G7199" s="31" t="str">
        <f t="shared" si="56"/>
        <v> </v>
      </c>
      <c r="H7199" s="31" t="str">
        <f t="shared" si="57"/>
        <v> </v>
      </c>
    </row>
    <row r="7200" spans="7:8">
      <c r="G7200" s="31" t="str">
        <f t="shared" si="56"/>
        <v> </v>
      </c>
      <c r="H7200" s="31" t="str">
        <f t="shared" si="57"/>
        <v> </v>
      </c>
    </row>
    <row r="7201" spans="7:8">
      <c r="G7201" s="31" t="str">
        <f t="shared" si="56"/>
        <v> </v>
      </c>
      <c r="H7201" s="31" t="str">
        <f t="shared" si="57"/>
        <v> </v>
      </c>
    </row>
    <row r="7202" spans="7:8">
      <c r="G7202" s="31" t="str">
        <f t="shared" si="56"/>
        <v> </v>
      </c>
      <c r="H7202" s="31" t="str">
        <f t="shared" si="57"/>
        <v> </v>
      </c>
    </row>
    <row r="7203" spans="7:8">
      <c r="G7203" s="31" t="str">
        <f t="shared" si="56"/>
        <v> </v>
      </c>
      <c r="H7203" s="31" t="str">
        <f t="shared" si="57"/>
        <v> </v>
      </c>
    </row>
    <row r="7204" spans="7:8">
      <c r="G7204" s="31" t="str">
        <f t="shared" si="56"/>
        <v> </v>
      </c>
      <c r="H7204" s="31" t="str">
        <f t="shared" si="57"/>
        <v> </v>
      </c>
    </row>
    <row r="7205" spans="7:8">
      <c r="G7205" s="31" t="str">
        <f t="shared" si="56"/>
        <v> </v>
      </c>
      <c r="H7205" s="31" t="str">
        <f t="shared" si="57"/>
        <v> </v>
      </c>
    </row>
    <row r="7206" spans="7:8">
      <c r="G7206" s="31" t="str">
        <f t="shared" si="56"/>
        <v> </v>
      </c>
      <c r="H7206" s="31" t="str">
        <f t="shared" si="57"/>
        <v> </v>
      </c>
    </row>
    <row r="7207" spans="7:8">
      <c r="G7207" s="31" t="str">
        <f t="shared" si="56"/>
        <v> </v>
      </c>
      <c r="H7207" s="31" t="str">
        <f t="shared" si="57"/>
        <v> </v>
      </c>
    </row>
    <row r="7208" spans="7:8">
      <c r="G7208" s="31" t="str">
        <f t="shared" si="56"/>
        <v> </v>
      </c>
      <c r="H7208" s="31" t="str">
        <f t="shared" si="57"/>
        <v> </v>
      </c>
    </row>
    <row r="7209" spans="7:8">
      <c r="G7209" s="31" t="str">
        <f t="shared" si="56"/>
        <v> </v>
      </c>
      <c r="H7209" s="31" t="str">
        <f t="shared" si="57"/>
        <v> </v>
      </c>
    </row>
    <row r="7210" spans="7:8">
      <c r="G7210" s="31" t="str">
        <f t="shared" si="56"/>
        <v> </v>
      </c>
      <c r="H7210" s="31" t="str">
        <f t="shared" si="57"/>
        <v> </v>
      </c>
    </row>
    <row r="7211" spans="7:8">
      <c r="G7211" s="31" t="str">
        <f t="shared" si="56"/>
        <v> </v>
      </c>
      <c r="H7211" s="31" t="str">
        <f t="shared" si="57"/>
        <v> </v>
      </c>
    </row>
    <row r="7212" spans="7:8">
      <c r="G7212" s="31" t="str">
        <f t="shared" si="56"/>
        <v> </v>
      </c>
      <c r="H7212" s="31" t="str">
        <f t="shared" si="57"/>
        <v> </v>
      </c>
    </row>
    <row r="7213" spans="7:8">
      <c r="G7213" s="31" t="str">
        <f t="shared" si="56"/>
        <v> </v>
      </c>
      <c r="H7213" s="31" t="str">
        <f t="shared" si="57"/>
        <v> </v>
      </c>
    </row>
    <row r="7214" spans="7:8">
      <c r="G7214" s="31" t="str">
        <f t="shared" si="56"/>
        <v> </v>
      </c>
      <c r="H7214" s="31" t="str">
        <f t="shared" si="57"/>
        <v> </v>
      </c>
    </row>
    <row r="7215" spans="7:8">
      <c r="G7215" s="31" t="str">
        <f t="shared" si="56"/>
        <v> </v>
      </c>
      <c r="H7215" s="31" t="str">
        <f t="shared" si="57"/>
        <v> </v>
      </c>
    </row>
    <row r="7216" spans="7:8">
      <c r="G7216" s="31" t="str">
        <f t="shared" si="56"/>
        <v> </v>
      </c>
      <c r="H7216" s="31" t="str">
        <f t="shared" si="57"/>
        <v> </v>
      </c>
    </row>
    <row r="7217" spans="7:8">
      <c r="G7217" s="31" t="str">
        <f t="shared" si="56"/>
        <v> </v>
      </c>
      <c r="H7217" s="31" t="str">
        <f t="shared" si="57"/>
        <v> </v>
      </c>
    </row>
    <row r="7218" spans="7:8">
      <c r="G7218" s="31" t="str">
        <f t="shared" si="56"/>
        <v> </v>
      </c>
      <c r="H7218" s="31" t="str">
        <f t="shared" si="57"/>
        <v> </v>
      </c>
    </row>
    <row r="7219" spans="7:8">
      <c r="G7219" s="31" t="str">
        <f t="shared" si="56"/>
        <v> </v>
      </c>
      <c r="H7219" s="31" t="str">
        <f t="shared" si="57"/>
        <v> </v>
      </c>
    </row>
    <row r="7220" spans="7:8">
      <c r="G7220" s="31" t="str">
        <f t="shared" si="56"/>
        <v> </v>
      </c>
      <c r="H7220" s="31" t="str">
        <f t="shared" si="57"/>
        <v> </v>
      </c>
    </row>
    <row r="7221" spans="7:8">
      <c r="G7221" s="31" t="str">
        <f t="shared" si="56"/>
        <v> </v>
      </c>
      <c r="H7221" s="31" t="str">
        <f t="shared" si="57"/>
        <v> </v>
      </c>
    </row>
    <row r="7222" spans="7:8">
      <c r="G7222" s="31" t="str">
        <f t="shared" si="56"/>
        <v> </v>
      </c>
      <c r="H7222" s="31" t="str">
        <f t="shared" si="57"/>
        <v> </v>
      </c>
    </row>
    <row r="7223" spans="7:8">
      <c r="G7223" s="31" t="str">
        <f t="shared" si="56"/>
        <v> </v>
      </c>
      <c r="H7223" s="31" t="str">
        <f t="shared" si="57"/>
        <v> </v>
      </c>
    </row>
    <row r="7224" spans="7:8">
      <c r="G7224" s="31" t="str">
        <f t="shared" si="56"/>
        <v> </v>
      </c>
      <c r="H7224" s="31" t="str">
        <f t="shared" si="57"/>
        <v> </v>
      </c>
    </row>
    <row r="7225" spans="7:8">
      <c r="G7225" s="31" t="str">
        <f t="shared" si="56"/>
        <v> </v>
      </c>
      <c r="H7225" s="31" t="str">
        <f t="shared" si="57"/>
        <v> </v>
      </c>
    </row>
    <row r="7226" spans="7:8">
      <c r="G7226" s="31" t="str">
        <f t="shared" si="56"/>
        <v> </v>
      </c>
      <c r="H7226" s="31" t="str">
        <f t="shared" si="57"/>
        <v> </v>
      </c>
    </row>
    <row r="7227" spans="7:8">
      <c r="G7227" s="31" t="str">
        <f t="shared" si="56"/>
        <v> </v>
      </c>
      <c r="H7227" s="31" t="str">
        <f t="shared" si="57"/>
        <v> </v>
      </c>
    </row>
    <row r="7228" spans="7:8">
      <c r="G7228" s="31" t="str">
        <f t="shared" si="56"/>
        <v> </v>
      </c>
      <c r="H7228" s="31" t="str">
        <f t="shared" si="57"/>
        <v> </v>
      </c>
    </row>
    <row r="7229" spans="7:8">
      <c r="G7229" s="31" t="str">
        <f t="shared" si="56"/>
        <v> </v>
      </c>
      <c r="H7229" s="31" t="str">
        <f t="shared" si="57"/>
        <v> </v>
      </c>
    </row>
    <row r="7230" spans="7:8">
      <c r="G7230" s="31" t="str">
        <f t="shared" si="56"/>
        <v> </v>
      </c>
      <c r="H7230" s="31" t="str">
        <f t="shared" si="57"/>
        <v> </v>
      </c>
    </row>
    <row r="7231" spans="7:8">
      <c r="G7231" s="31" t="str">
        <f t="shared" si="56"/>
        <v> </v>
      </c>
      <c r="H7231" s="31" t="str">
        <f t="shared" si="57"/>
        <v> </v>
      </c>
    </row>
    <row r="7232" spans="7:8">
      <c r="G7232" s="31" t="str">
        <f t="shared" si="56"/>
        <v> </v>
      </c>
      <c r="H7232" s="31" t="str">
        <f t="shared" si="57"/>
        <v> </v>
      </c>
    </row>
    <row r="7233" spans="7:8">
      <c r="G7233" s="31" t="str">
        <f t="shared" si="56"/>
        <v> </v>
      </c>
      <c r="H7233" s="31" t="str">
        <f t="shared" si="57"/>
        <v> </v>
      </c>
    </row>
    <row r="7234" spans="7:8">
      <c r="G7234" s="31" t="str">
        <f t="shared" si="56"/>
        <v> </v>
      </c>
      <c r="H7234" s="31" t="str">
        <f t="shared" si="57"/>
        <v> </v>
      </c>
    </row>
    <row r="7235" spans="7:8">
      <c r="G7235" s="31" t="str">
        <f t="shared" si="56"/>
        <v> </v>
      </c>
      <c r="H7235" s="31" t="str">
        <f t="shared" si="57"/>
        <v> </v>
      </c>
    </row>
    <row r="7236" spans="7:8">
      <c r="G7236" s="31" t="str">
        <f t="shared" si="56"/>
        <v> </v>
      </c>
      <c r="H7236" s="31" t="str">
        <f t="shared" si="57"/>
        <v> </v>
      </c>
    </row>
    <row r="7237" spans="7:8">
      <c r="G7237" s="31" t="str">
        <f t="shared" si="56"/>
        <v> </v>
      </c>
      <c r="H7237" s="31" t="str">
        <f t="shared" si="57"/>
        <v> </v>
      </c>
    </row>
    <row r="7238" spans="7:8">
      <c r="G7238" s="31" t="str">
        <f t="shared" si="56"/>
        <v> </v>
      </c>
      <c r="H7238" s="31" t="str">
        <f t="shared" si="57"/>
        <v> </v>
      </c>
    </row>
    <row r="7239" spans="7:8">
      <c r="G7239" s="31" t="str">
        <f t="shared" si="56"/>
        <v> </v>
      </c>
      <c r="H7239" s="31" t="str">
        <f t="shared" si="57"/>
        <v> </v>
      </c>
    </row>
    <row r="7240" spans="7:8">
      <c r="G7240" s="31" t="str">
        <f t="shared" si="56"/>
        <v> </v>
      </c>
      <c r="H7240" s="31" t="str">
        <f t="shared" si="57"/>
        <v> </v>
      </c>
    </row>
    <row r="7241" spans="7:8">
      <c r="G7241" s="31" t="str">
        <f t="shared" si="56"/>
        <v> </v>
      </c>
      <c r="H7241" s="31" t="str">
        <f t="shared" si="57"/>
        <v> </v>
      </c>
    </row>
    <row r="7242" spans="7:8">
      <c r="G7242" s="31" t="str">
        <f t="shared" si="56"/>
        <v> </v>
      </c>
      <c r="H7242" s="31" t="str">
        <f t="shared" si="57"/>
        <v> </v>
      </c>
    </row>
    <row r="7243" spans="7:8">
      <c r="G7243" s="31" t="str">
        <f t="shared" si="56"/>
        <v> </v>
      </c>
      <c r="H7243" s="31" t="str">
        <f t="shared" si="57"/>
        <v> </v>
      </c>
    </row>
    <row r="7244" spans="7:8">
      <c r="G7244" s="31" t="str">
        <f t="shared" si="56"/>
        <v> </v>
      </c>
      <c r="H7244" s="31" t="str">
        <f t="shared" si="57"/>
        <v> </v>
      </c>
    </row>
    <row r="7245" spans="7:8">
      <c r="G7245" s="31" t="str">
        <f t="shared" si="56"/>
        <v> </v>
      </c>
      <c r="H7245" s="31" t="str">
        <f t="shared" si="57"/>
        <v> </v>
      </c>
    </row>
    <row r="7246" spans="7:8">
      <c r="G7246" s="31" t="str">
        <f t="shared" si="56"/>
        <v> </v>
      </c>
      <c r="H7246" s="31" t="str">
        <f t="shared" si="57"/>
        <v> </v>
      </c>
    </row>
    <row r="7247" spans="7:8">
      <c r="G7247" s="31" t="str">
        <f t="shared" si="56"/>
        <v> </v>
      </c>
      <c r="H7247" s="31" t="str">
        <f t="shared" si="57"/>
        <v> </v>
      </c>
    </row>
    <row r="7248" spans="7:8">
      <c r="G7248" s="31" t="str">
        <f t="shared" si="56"/>
        <v> </v>
      </c>
      <c r="H7248" s="31" t="str">
        <f t="shared" si="57"/>
        <v> </v>
      </c>
    </row>
    <row r="7249" spans="7:8">
      <c r="G7249" s="31" t="str">
        <f t="shared" si="56"/>
        <v> </v>
      </c>
      <c r="H7249" s="31" t="str">
        <f t="shared" si="57"/>
        <v> </v>
      </c>
    </row>
    <row r="7250" spans="7:8">
      <c r="G7250" s="31" t="str">
        <f t="shared" si="56"/>
        <v> </v>
      </c>
      <c r="H7250" s="31" t="str">
        <f t="shared" si="57"/>
        <v> </v>
      </c>
    </row>
    <row r="7251" spans="7:8">
      <c r="G7251" s="31" t="str">
        <f t="shared" si="56"/>
        <v> </v>
      </c>
      <c r="H7251" s="31" t="str">
        <f t="shared" si="57"/>
        <v> </v>
      </c>
    </row>
    <row r="7252" spans="7:8">
      <c r="G7252" s="31" t="str">
        <f t="shared" si="56"/>
        <v> </v>
      </c>
      <c r="H7252" s="31" t="str">
        <f t="shared" si="57"/>
        <v> </v>
      </c>
    </row>
    <row r="7253" spans="7:8">
      <c r="G7253" s="31" t="str">
        <f t="shared" si="56"/>
        <v> </v>
      </c>
      <c r="H7253" s="31" t="str">
        <f t="shared" si="57"/>
        <v> </v>
      </c>
    </row>
    <row r="7254" spans="7:8">
      <c r="G7254" s="31" t="str">
        <f t="shared" si="56"/>
        <v> </v>
      </c>
      <c r="H7254" s="31" t="str">
        <f t="shared" si="57"/>
        <v> </v>
      </c>
    </row>
    <row r="7255" spans="7:8">
      <c r="G7255" s="31" t="str">
        <f t="shared" si="56"/>
        <v> </v>
      </c>
      <c r="H7255" s="31" t="str">
        <f t="shared" si="57"/>
        <v> </v>
      </c>
    </row>
    <row r="7256" spans="7:8">
      <c r="G7256" s="31" t="str">
        <f t="shared" si="56"/>
        <v> </v>
      </c>
      <c r="H7256" s="31" t="str">
        <f t="shared" si="57"/>
        <v> </v>
      </c>
    </row>
    <row r="7257" spans="7:8">
      <c r="G7257" s="31" t="str">
        <f t="shared" si="56"/>
        <v> </v>
      </c>
      <c r="H7257" s="31" t="str">
        <f t="shared" si="57"/>
        <v> </v>
      </c>
    </row>
    <row r="7258" spans="7:8">
      <c r="G7258" s="31" t="str">
        <f t="shared" si="56"/>
        <v> </v>
      </c>
      <c r="H7258" s="31" t="str">
        <f t="shared" si="57"/>
        <v> </v>
      </c>
    </row>
    <row r="7259" spans="7:8">
      <c r="G7259" s="31" t="str">
        <f t="shared" si="56"/>
        <v> </v>
      </c>
      <c r="H7259" s="31" t="str">
        <f t="shared" si="57"/>
        <v> </v>
      </c>
    </row>
    <row r="7260" spans="7:8">
      <c r="G7260" s="31" t="str">
        <f t="shared" si="56"/>
        <v> </v>
      </c>
      <c r="H7260" s="31" t="str">
        <f t="shared" si="57"/>
        <v> </v>
      </c>
    </row>
    <row r="7261" spans="7:8">
      <c r="G7261" s="31" t="str">
        <f t="shared" si="56"/>
        <v> </v>
      </c>
      <c r="H7261" s="31" t="str">
        <f t="shared" si="57"/>
        <v> </v>
      </c>
    </row>
    <row r="7262" spans="7:8">
      <c r="G7262" s="31" t="str">
        <f t="shared" si="56"/>
        <v> </v>
      </c>
      <c r="H7262" s="31" t="str">
        <f t="shared" si="57"/>
        <v> </v>
      </c>
    </row>
    <row r="7263" spans="7:8">
      <c r="G7263" s="31" t="str">
        <f t="shared" si="56"/>
        <v> </v>
      </c>
      <c r="H7263" s="31" t="str">
        <f t="shared" si="57"/>
        <v> </v>
      </c>
    </row>
    <row r="7264" spans="7:8">
      <c r="G7264" s="31" t="str">
        <f t="shared" si="56"/>
        <v> </v>
      </c>
      <c r="H7264" s="31" t="str">
        <f t="shared" si="57"/>
        <v> </v>
      </c>
    </row>
    <row r="7265" spans="7:8">
      <c r="G7265" s="31" t="str">
        <f t="shared" si="56"/>
        <v> </v>
      </c>
      <c r="H7265" s="31" t="str">
        <f t="shared" si="57"/>
        <v> </v>
      </c>
    </row>
    <row r="7266" spans="7:8">
      <c r="G7266" s="31" t="str">
        <f t="shared" si="56"/>
        <v> </v>
      </c>
      <c r="H7266" s="31" t="str">
        <f t="shared" si="57"/>
        <v> </v>
      </c>
    </row>
    <row r="7267" spans="7:8">
      <c r="G7267" s="31" t="str">
        <f t="shared" si="56"/>
        <v> </v>
      </c>
      <c r="H7267" s="31" t="str">
        <f t="shared" si="57"/>
        <v> </v>
      </c>
    </row>
    <row r="7268" spans="7:8">
      <c r="G7268" s="31" t="str">
        <f t="shared" si="56"/>
        <v> </v>
      </c>
      <c r="H7268" s="31" t="str">
        <f t="shared" si="57"/>
        <v> </v>
      </c>
    </row>
    <row r="7269" spans="7:8">
      <c r="G7269" s="31" t="str">
        <f t="shared" si="56"/>
        <v> </v>
      </c>
      <c r="H7269" s="31" t="str">
        <f t="shared" si="57"/>
        <v> </v>
      </c>
    </row>
    <row r="7270" spans="7:8">
      <c r="G7270" s="31" t="str">
        <f t="shared" si="56"/>
        <v> </v>
      </c>
      <c r="H7270" s="31" t="str">
        <f t="shared" si="57"/>
        <v> </v>
      </c>
    </row>
    <row r="7271" spans="7:8">
      <c r="G7271" s="31" t="str">
        <f t="shared" si="56"/>
        <v> </v>
      </c>
      <c r="H7271" s="31" t="str">
        <f t="shared" si="57"/>
        <v> </v>
      </c>
    </row>
    <row r="7272" spans="7:8">
      <c r="G7272" s="31" t="str">
        <f t="shared" si="56"/>
        <v> </v>
      </c>
      <c r="H7272" s="31" t="str">
        <f t="shared" si="57"/>
        <v> </v>
      </c>
    </row>
    <row r="7273" spans="7:8">
      <c r="G7273" s="31" t="str">
        <f t="shared" si="56"/>
        <v> </v>
      </c>
      <c r="H7273" s="31" t="str">
        <f t="shared" si="57"/>
        <v> </v>
      </c>
    </row>
    <row r="7274" spans="7:8">
      <c r="G7274" s="31" t="str">
        <f t="shared" si="56"/>
        <v> </v>
      </c>
      <c r="H7274" s="31" t="str">
        <f t="shared" si="57"/>
        <v> </v>
      </c>
    </row>
    <row r="7275" spans="7:8">
      <c r="G7275" s="31" t="str">
        <f t="shared" si="56"/>
        <v> </v>
      </c>
      <c r="H7275" s="31" t="str">
        <f t="shared" si="57"/>
        <v> </v>
      </c>
    </row>
    <row r="7276" spans="7:8">
      <c r="G7276" s="31" t="str">
        <f t="shared" si="56"/>
        <v> </v>
      </c>
      <c r="H7276" s="31" t="str">
        <f t="shared" si="57"/>
        <v> </v>
      </c>
    </row>
    <row r="7277" spans="7:8">
      <c r="G7277" s="31" t="str">
        <f t="shared" si="56"/>
        <v> </v>
      </c>
      <c r="H7277" s="31" t="str">
        <f t="shared" si="57"/>
        <v> </v>
      </c>
    </row>
    <row r="7278" spans="7:8">
      <c r="G7278" s="31" t="str">
        <f t="shared" si="56"/>
        <v> </v>
      </c>
      <c r="H7278" s="31" t="str">
        <f t="shared" si="57"/>
        <v> </v>
      </c>
    </row>
    <row r="7279" spans="7:8">
      <c r="G7279" s="31" t="str">
        <f t="shared" si="56"/>
        <v> </v>
      </c>
      <c r="H7279" s="31" t="str">
        <f t="shared" si="57"/>
        <v> </v>
      </c>
    </row>
    <row r="7280" spans="7:8">
      <c r="G7280" s="31" t="str">
        <f t="shared" si="56"/>
        <v> </v>
      </c>
      <c r="H7280" s="31" t="str">
        <f t="shared" si="57"/>
        <v> </v>
      </c>
    </row>
    <row r="7281" spans="7:8">
      <c r="G7281" s="31" t="str">
        <f t="shared" si="56"/>
        <v> </v>
      </c>
      <c r="H7281" s="31" t="str">
        <f t="shared" si="57"/>
        <v> </v>
      </c>
    </row>
    <row r="7282" spans="7:8">
      <c r="G7282" s="31" t="str">
        <f t="shared" si="56"/>
        <v> </v>
      </c>
      <c r="H7282" s="31" t="str">
        <f t="shared" si="57"/>
        <v> </v>
      </c>
    </row>
    <row r="7283" spans="7:8">
      <c r="G7283" s="31" t="str">
        <f t="shared" si="56"/>
        <v> </v>
      </c>
      <c r="H7283" s="31" t="str">
        <f t="shared" si="57"/>
        <v> </v>
      </c>
    </row>
    <row r="7284" spans="7:8">
      <c r="G7284" s="31" t="str">
        <f t="shared" si="56"/>
        <v> </v>
      </c>
      <c r="H7284" s="31" t="str">
        <f t="shared" si="57"/>
        <v> </v>
      </c>
    </row>
    <row r="7285" spans="7:8">
      <c r="G7285" s="31" t="str">
        <f t="shared" si="56"/>
        <v> </v>
      </c>
      <c r="H7285" s="31" t="str">
        <f t="shared" si="57"/>
        <v> </v>
      </c>
    </row>
    <row r="7286" spans="7:8">
      <c r="G7286" s="31" t="str">
        <f t="shared" si="56"/>
        <v> </v>
      </c>
      <c r="H7286" s="31" t="str">
        <f t="shared" si="57"/>
        <v> </v>
      </c>
    </row>
    <row r="7287" spans="7:8">
      <c r="G7287" s="31" t="str">
        <f t="shared" si="56"/>
        <v> </v>
      </c>
      <c r="H7287" s="31" t="str">
        <f t="shared" si="57"/>
        <v> </v>
      </c>
    </row>
    <row r="7288" spans="7:8">
      <c r="G7288" s="31" t="str">
        <f t="shared" si="56"/>
        <v> </v>
      </c>
      <c r="H7288" s="31" t="str">
        <f t="shared" si="57"/>
        <v> </v>
      </c>
    </row>
    <row r="7289" spans="7:8">
      <c r="G7289" s="31" t="str">
        <f t="shared" si="56"/>
        <v> </v>
      </c>
      <c r="H7289" s="31" t="str">
        <f t="shared" si="57"/>
        <v> </v>
      </c>
    </row>
    <row r="7290" spans="7:8">
      <c r="G7290" s="31" t="str">
        <f t="shared" si="56"/>
        <v> </v>
      </c>
      <c r="H7290" s="31" t="str">
        <f t="shared" si="57"/>
        <v> </v>
      </c>
    </row>
    <row r="7291" spans="7:8">
      <c r="G7291" s="31" t="str">
        <f t="shared" si="56"/>
        <v> </v>
      </c>
      <c r="H7291" s="31" t="str">
        <f t="shared" si="57"/>
        <v> </v>
      </c>
    </row>
    <row r="7292" spans="7:8">
      <c r="G7292" s="31" t="str">
        <f t="shared" si="56"/>
        <v> </v>
      </c>
      <c r="H7292" s="31" t="str">
        <f t="shared" si="57"/>
        <v> </v>
      </c>
    </row>
    <row r="7293" spans="7:8">
      <c r="G7293" s="31" t="str">
        <f t="shared" si="56"/>
        <v> </v>
      </c>
      <c r="H7293" s="31" t="str">
        <f t="shared" si="57"/>
        <v> </v>
      </c>
    </row>
    <row r="7294" spans="7:8">
      <c r="G7294" s="31" t="str">
        <f t="shared" si="56"/>
        <v> </v>
      </c>
      <c r="H7294" s="31" t="str">
        <f t="shared" si="57"/>
        <v> </v>
      </c>
    </row>
    <row r="7295" spans="7:8">
      <c r="G7295" s="31" t="str">
        <f t="shared" si="56"/>
        <v> </v>
      </c>
      <c r="H7295" s="31" t="str">
        <f t="shared" si="57"/>
        <v> </v>
      </c>
    </row>
    <row r="7296" spans="7:8">
      <c r="G7296" s="31" t="str">
        <f t="shared" si="56"/>
        <v> </v>
      </c>
      <c r="H7296" s="31" t="str">
        <f t="shared" si="57"/>
        <v> </v>
      </c>
    </row>
    <row r="7297" spans="7:8">
      <c r="G7297" s="31" t="str">
        <f t="shared" si="56"/>
        <v> </v>
      </c>
      <c r="H7297" s="31" t="str">
        <f t="shared" si="57"/>
        <v> </v>
      </c>
    </row>
    <row r="7298" spans="7:8">
      <c r="G7298" s="31" t="str">
        <f t="shared" si="56"/>
        <v> </v>
      </c>
      <c r="H7298" s="31" t="str">
        <f t="shared" si="57"/>
        <v> </v>
      </c>
    </row>
    <row r="7299" spans="7:8">
      <c r="G7299" s="31" t="str">
        <f t="shared" si="56"/>
        <v> </v>
      </c>
      <c r="H7299" s="31" t="str">
        <f t="shared" si="57"/>
        <v> </v>
      </c>
    </row>
    <row r="7300" spans="7:8">
      <c r="G7300" s="31" t="str">
        <f t="shared" si="56"/>
        <v> </v>
      </c>
      <c r="H7300" s="31" t="str">
        <f t="shared" si="57"/>
        <v> </v>
      </c>
    </row>
    <row r="7301" spans="7:8">
      <c r="G7301" s="31" t="str">
        <f t="shared" si="56"/>
        <v> </v>
      </c>
      <c r="H7301" s="31" t="str">
        <f t="shared" si="57"/>
        <v> </v>
      </c>
    </row>
    <row r="7302" spans="7:8">
      <c r="G7302" s="31" t="str">
        <f t="shared" si="56"/>
        <v> </v>
      </c>
      <c r="H7302" s="31" t="str">
        <f t="shared" si="57"/>
        <v> </v>
      </c>
    </row>
    <row r="7303" spans="7:8">
      <c r="G7303" s="31" t="str">
        <f t="shared" si="56"/>
        <v> </v>
      </c>
      <c r="H7303" s="31" t="str">
        <f t="shared" si="57"/>
        <v> </v>
      </c>
    </row>
    <row r="7304" spans="7:8">
      <c r="G7304" s="31" t="str">
        <f t="shared" si="56"/>
        <v> </v>
      </c>
      <c r="H7304" s="31" t="str">
        <f t="shared" si="57"/>
        <v> </v>
      </c>
    </row>
    <row r="7305" spans="7:8">
      <c r="G7305" s="31" t="str">
        <f t="shared" si="56"/>
        <v> </v>
      </c>
      <c r="H7305" s="31" t="str">
        <f t="shared" si="57"/>
        <v> </v>
      </c>
    </row>
    <row r="7306" spans="7:8">
      <c r="G7306" s="31" t="str">
        <f t="shared" si="56"/>
        <v> </v>
      </c>
      <c r="H7306" s="31" t="str">
        <f t="shared" si="57"/>
        <v> </v>
      </c>
    </row>
    <row r="7307" spans="7:8">
      <c r="G7307" s="31" t="str">
        <f t="shared" si="56"/>
        <v> </v>
      </c>
      <c r="H7307" s="31" t="str">
        <f t="shared" si="57"/>
        <v> </v>
      </c>
    </row>
    <row r="7308" spans="7:8">
      <c r="G7308" s="31" t="str">
        <f t="shared" si="56"/>
        <v> </v>
      </c>
      <c r="H7308" s="31" t="str">
        <f t="shared" si="57"/>
        <v> </v>
      </c>
    </row>
    <row r="7309" spans="7:8">
      <c r="G7309" s="31" t="str">
        <f t="shared" si="56"/>
        <v> </v>
      </c>
      <c r="H7309" s="31" t="str">
        <f t="shared" si="57"/>
        <v> </v>
      </c>
    </row>
    <row r="7310" spans="7:8">
      <c r="G7310" s="31" t="str">
        <f t="shared" si="56"/>
        <v> </v>
      </c>
      <c r="H7310" s="31" t="str">
        <f t="shared" si="57"/>
        <v> </v>
      </c>
    </row>
    <row r="7311" spans="7:8">
      <c r="G7311" s="31" t="str">
        <f t="shared" si="56"/>
        <v> </v>
      </c>
      <c r="H7311" s="31" t="str">
        <f t="shared" si="57"/>
        <v> </v>
      </c>
    </row>
    <row r="7312" spans="7:8">
      <c r="G7312" s="31" t="str">
        <f t="shared" si="56"/>
        <v> </v>
      </c>
      <c r="H7312" s="31" t="str">
        <f t="shared" si="57"/>
        <v> </v>
      </c>
    </row>
    <row r="7313" spans="7:8">
      <c r="G7313" s="31" t="str">
        <f t="shared" si="56"/>
        <v> </v>
      </c>
      <c r="H7313" s="31" t="str">
        <f t="shared" si="57"/>
        <v> </v>
      </c>
    </row>
    <row r="7314" spans="7:8">
      <c r="G7314" s="31" t="str">
        <f t="shared" si="56"/>
        <v> </v>
      </c>
      <c r="H7314" s="31" t="str">
        <f t="shared" si="57"/>
        <v> </v>
      </c>
    </row>
    <row r="7315" spans="7:8">
      <c r="G7315" s="31" t="str">
        <f t="shared" si="56"/>
        <v> </v>
      </c>
      <c r="H7315" s="31" t="str">
        <f t="shared" si="57"/>
        <v> </v>
      </c>
    </row>
    <row r="7316" spans="7:8">
      <c r="G7316" s="31" t="str">
        <f t="shared" si="56"/>
        <v> </v>
      </c>
      <c r="H7316" s="31" t="str">
        <f t="shared" si="57"/>
        <v> </v>
      </c>
    </row>
    <row r="7317" spans="7:8">
      <c r="G7317" s="31" t="str">
        <f t="shared" si="56"/>
        <v> </v>
      </c>
      <c r="H7317" s="31" t="str">
        <f t="shared" si="57"/>
        <v> </v>
      </c>
    </row>
    <row r="7318" spans="7:8">
      <c r="G7318" s="31" t="str">
        <f t="shared" si="56"/>
        <v> </v>
      </c>
      <c r="H7318" s="31" t="str">
        <f t="shared" si="57"/>
        <v> </v>
      </c>
    </row>
    <row r="7319" spans="7:8">
      <c r="G7319" s="31" t="str">
        <f t="shared" si="56"/>
        <v> </v>
      </c>
      <c r="H7319" s="31" t="str">
        <f t="shared" si="57"/>
        <v> </v>
      </c>
    </row>
    <row r="7320" spans="7:8">
      <c r="G7320" s="31" t="str">
        <f t="shared" si="56"/>
        <v> </v>
      </c>
      <c r="H7320" s="31" t="str">
        <f t="shared" si="57"/>
        <v> </v>
      </c>
    </row>
    <row r="7321" spans="7:8">
      <c r="G7321" s="31" t="str">
        <f t="shared" si="56"/>
        <v> </v>
      </c>
      <c r="H7321" s="31" t="str">
        <f t="shared" si="57"/>
        <v> </v>
      </c>
    </row>
    <row r="7322" spans="7:8">
      <c r="G7322" s="31" t="str">
        <f t="shared" si="56"/>
        <v> </v>
      </c>
      <c r="H7322" s="31" t="str">
        <f t="shared" si="57"/>
        <v> </v>
      </c>
    </row>
    <row r="7323" spans="7:8">
      <c r="G7323" s="31" t="str">
        <f t="shared" si="56"/>
        <v> </v>
      </c>
      <c r="H7323" s="31" t="str">
        <f t="shared" si="57"/>
        <v> </v>
      </c>
    </row>
    <row r="7324" spans="7:8">
      <c r="G7324" s="31" t="str">
        <f t="shared" si="56"/>
        <v> </v>
      </c>
      <c r="H7324" s="31" t="str">
        <f t="shared" si="57"/>
        <v> </v>
      </c>
    </row>
    <row r="7325" spans="7:8">
      <c r="G7325" s="31" t="str">
        <f t="shared" si="56"/>
        <v> </v>
      </c>
      <c r="H7325" s="31" t="str">
        <f t="shared" si="57"/>
        <v> </v>
      </c>
    </row>
    <row r="7326" spans="7:8">
      <c r="G7326" s="31" t="str">
        <f t="shared" si="56"/>
        <v> </v>
      </c>
      <c r="H7326" s="31" t="str">
        <f t="shared" si="57"/>
        <v> </v>
      </c>
    </row>
    <row r="7327" spans="7:8">
      <c r="G7327" s="31" t="str">
        <f t="shared" si="56"/>
        <v> </v>
      </c>
      <c r="H7327" s="31" t="str">
        <f t="shared" si="57"/>
        <v> </v>
      </c>
    </row>
    <row r="7328" spans="7:8">
      <c r="G7328" s="31" t="str">
        <f t="shared" si="56"/>
        <v> </v>
      </c>
      <c r="H7328" s="31" t="str">
        <f t="shared" si="57"/>
        <v> </v>
      </c>
    </row>
    <row r="7329" spans="7:8">
      <c r="G7329" s="31" t="str">
        <f t="shared" si="56"/>
        <v> </v>
      </c>
      <c r="H7329" s="31" t="str">
        <f t="shared" si="57"/>
        <v> </v>
      </c>
    </row>
    <row r="7330" spans="7:8">
      <c r="G7330" s="31" t="str">
        <f t="shared" si="56"/>
        <v> </v>
      </c>
      <c r="H7330" s="31" t="str">
        <f t="shared" si="57"/>
        <v> </v>
      </c>
    </row>
    <row r="7331" spans="7:8">
      <c r="G7331" s="31" t="str">
        <f t="shared" si="56"/>
        <v> </v>
      </c>
      <c r="H7331" s="31" t="str">
        <f t="shared" si="57"/>
        <v> </v>
      </c>
    </row>
    <row r="7332" spans="7:8">
      <c r="G7332" s="31" t="str">
        <f t="shared" si="56"/>
        <v> </v>
      </c>
      <c r="H7332" s="31" t="str">
        <f t="shared" si="57"/>
        <v> </v>
      </c>
    </row>
    <row r="7333" spans="7:8">
      <c r="G7333" s="31" t="str">
        <f t="shared" si="56"/>
        <v> </v>
      </c>
      <c r="H7333" s="31" t="str">
        <f t="shared" si="57"/>
        <v> </v>
      </c>
    </row>
    <row r="7334" spans="7:8">
      <c r="G7334" s="31" t="str">
        <f t="shared" si="56"/>
        <v> </v>
      </c>
      <c r="H7334" s="31" t="str">
        <f t="shared" si="57"/>
        <v> </v>
      </c>
    </row>
    <row r="7335" spans="7:8">
      <c r="G7335" s="31" t="str">
        <f t="shared" si="56"/>
        <v> </v>
      </c>
      <c r="H7335" s="31" t="str">
        <f t="shared" si="57"/>
        <v> </v>
      </c>
    </row>
    <row r="7336" spans="7:8">
      <c r="G7336" s="31" t="str">
        <f t="shared" si="56"/>
        <v> </v>
      </c>
      <c r="H7336" s="31" t="str">
        <f t="shared" si="57"/>
        <v> </v>
      </c>
    </row>
    <row r="7337" spans="7:8">
      <c r="G7337" s="31" t="str">
        <f t="shared" si="56"/>
        <v> </v>
      </c>
      <c r="H7337" s="31" t="str">
        <f t="shared" si="57"/>
        <v> </v>
      </c>
    </row>
    <row r="7338" spans="7:8">
      <c r="G7338" s="31" t="str">
        <f t="shared" si="56"/>
        <v> </v>
      </c>
      <c r="H7338" s="31" t="str">
        <f t="shared" si="57"/>
        <v> </v>
      </c>
    </row>
    <row r="7339" spans="7:8">
      <c r="G7339" s="31" t="str">
        <f t="shared" si="56"/>
        <v> </v>
      </c>
      <c r="H7339" s="31" t="str">
        <f t="shared" si="57"/>
        <v> </v>
      </c>
    </row>
    <row r="7340" spans="7:8">
      <c r="G7340" s="31" t="str">
        <f t="shared" si="56"/>
        <v> </v>
      </c>
      <c r="H7340" s="31" t="str">
        <f t="shared" si="57"/>
        <v> </v>
      </c>
    </row>
    <row r="7341" spans="7:8">
      <c r="G7341" s="31" t="str">
        <f t="shared" si="56"/>
        <v> </v>
      </c>
      <c r="H7341" s="31" t="str">
        <f t="shared" si="57"/>
        <v> </v>
      </c>
    </row>
    <row r="7342" spans="7:8">
      <c r="G7342" s="31" t="str">
        <f t="shared" si="56"/>
        <v> </v>
      </c>
      <c r="H7342" s="31" t="str">
        <f t="shared" si="57"/>
        <v> </v>
      </c>
    </row>
    <row r="7343" spans="7:8">
      <c r="G7343" s="31" t="str">
        <f t="shared" si="56"/>
        <v> </v>
      </c>
      <c r="H7343" s="31" t="str">
        <f t="shared" si="57"/>
        <v> </v>
      </c>
    </row>
    <row r="7344" spans="7:8">
      <c r="G7344" s="31" t="str">
        <f t="shared" si="56"/>
        <v> </v>
      </c>
      <c r="H7344" s="31" t="str">
        <f t="shared" si="57"/>
        <v> </v>
      </c>
    </row>
    <row r="7345" spans="7:8">
      <c r="G7345" s="31" t="str">
        <f t="shared" si="56"/>
        <v> </v>
      </c>
      <c r="H7345" s="31" t="str">
        <f t="shared" si="57"/>
        <v> </v>
      </c>
    </row>
    <row r="7346" spans="7:8">
      <c r="G7346" s="31" t="str">
        <f t="shared" si="56"/>
        <v> </v>
      </c>
      <c r="H7346" s="31" t="str">
        <f t="shared" si="57"/>
        <v> </v>
      </c>
    </row>
    <row r="7347" spans="7:8">
      <c r="G7347" s="31" t="str">
        <f t="shared" si="56"/>
        <v> </v>
      </c>
      <c r="H7347" s="31" t="str">
        <f t="shared" si="57"/>
        <v> </v>
      </c>
    </row>
    <row r="7348" spans="7:8">
      <c r="G7348" s="31" t="str">
        <f t="shared" si="56"/>
        <v> </v>
      </c>
      <c r="H7348" s="31" t="str">
        <f t="shared" si="57"/>
        <v> </v>
      </c>
    </row>
    <row r="7349" spans="7:8">
      <c r="G7349" s="31" t="str">
        <f t="shared" si="56"/>
        <v> </v>
      </c>
      <c r="H7349" s="31" t="str">
        <f t="shared" si="57"/>
        <v> </v>
      </c>
    </row>
    <row r="7350" spans="7:8">
      <c r="G7350" s="31" t="str">
        <f t="shared" si="56"/>
        <v> </v>
      </c>
      <c r="H7350" s="31" t="str">
        <f t="shared" si="57"/>
        <v> </v>
      </c>
    </row>
    <row r="7351" spans="7:8">
      <c r="G7351" s="31" t="str">
        <f t="shared" si="56"/>
        <v> </v>
      </c>
      <c r="H7351" s="31" t="str">
        <f t="shared" si="57"/>
        <v> </v>
      </c>
    </row>
    <row r="7352" spans="7:8">
      <c r="G7352" s="31" t="str">
        <f t="shared" si="56"/>
        <v> </v>
      </c>
      <c r="H7352" s="31" t="str">
        <f t="shared" si="57"/>
        <v> </v>
      </c>
    </row>
    <row r="7353" spans="7:8">
      <c r="G7353" s="31" t="str">
        <f t="shared" si="56"/>
        <v> </v>
      </c>
      <c r="H7353" s="31" t="str">
        <f t="shared" si="57"/>
        <v> </v>
      </c>
    </row>
    <row r="7354" spans="7:8">
      <c r="G7354" s="31" t="str">
        <f t="shared" si="56"/>
        <v> </v>
      </c>
      <c r="H7354" s="31" t="str">
        <f t="shared" si="57"/>
        <v> </v>
      </c>
    </row>
    <row r="7355" spans="7:8">
      <c r="G7355" s="31" t="str">
        <f t="shared" si="56"/>
        <v> </v>
      </c>
      <c r="H7355" s="31" t="str">
        <f t="shared" si="57"/>
        <v> </v>
      </c>
    </row>
    <row r="7356" spans="7:8">
      <c r="G7356" s="31" t="str">
        <f t="shared" si="56"/>
        <v> </v>
      </c>
      <c r="H7356" s="31" t="str">
        <f t="shared" si="57"/>
        <v> </v>
      </c>
    </row>
    <row r="7357" spans="7:8">
      <c r="G7357" s="31" t="str">
        <f t="shared" si="56"/>
        <v> </v>
      </c>
      <c r="H7357" s="31" t="str">
        <f t="shared" si="57"/>
        <v> </v>
      </c>
    </row>
    <row r="7358" spans="7:8">
      <c r="G7358" s="31" t="str">
        <f t="shared" si="56"/>
        <v> </v>
      </c>
      <c r="H7358" s="31" t="str">
        <f t="shared" si="57"/>
        <v> </v>
      </c>
    </row>
    <row r="7359" spans="7:8">
      <c r="G7359" s="31" t="str">
        <f t="shared" si="56"/>
        <v> </v>
      </c>
      <c r="H7359" s="31" t="str">
        <f t="shared" si="57"/>
        <v> </v>
      </c>
    </row>
    <row r="7360" spans="7:8">
      <c r="G7360" s="31" t="str">
        <f t="shared" si="56"/>
        <v> </v>
      </c>
      <c r="H7360" s="31" t="str">
        <f t="shared" si="57"/>
        <v> </v>
      </c>
    </row>
    <row r="7361" spans="7:8">
      <c r="G7361" s="31" t="str">
        <f t="shared" si="56"/>
        <v> </v>
      </c>
      <c r="H7361" s="31" t="str">
        <f t="shared" si="57"/>
        <v> </v>
      </c>
    </row>
    <row r="7362" spans="7:8">
      <c r="G7362" s="31" t="str">
        <f t="shared" si="56"/>
        <v> </v>
      </c>
      <c r="H7362" s="31" t="str">
        <f t="shared" si="57"/>
        <v> </v>
      </c>
    </row>
    <row r="7363" spans="7:8">
      <c r="G7363" s="31" t="str">
        <f t="shared" si="56"/>
        <v> </v>
      </c>
      <c r="H7363" s="31" t="str">
        <f t="shared" si="57"/>
        <v> </v>
      </c>
    </row>
    <row r="7364" spans="7:8">
      <c r="G7364" s="31" t="str">
        <f t="shared" si="56"/>
        <v> </v>
      </c>
      <c r="H7364" s="31" t="str">
        <f t="shared" si="57"/>
        <v> </v>
      </c>
    </row>
    <row r="7365" spans="7:8">
      <c r="G7365" s="31" t="str">
        <f t="shared" si="56"/>
        <v> </v>
      </c>
      <c r="H7365" s="31" t="str">
        <f t="shared" si="57"/>
        <v> </v>
      </c>
    </row>
    <row r="7366" spans="7:8">
      <c r="G7366" s="31" t="str">
        <f t="shared" si="56"/>
        <v> </v>
      </c>
      <c r="H7366" s="31" t="str">
        <f t="shared" si="57"/>
        <v> </v>
      </c>
    </row>
    <row r="7367" spans="7:8">
      <c r="G7367" s="31" t="str">
        <f t="shared" si="56"/>
        <v> </v>
      </c>
      <c r="H7367" s="31" t="str">
        <f t="shared" si="57"/>
        <v> </v>
      </c>
    </row>
    <row r="7368" spans="7:8">
      <c r="G7368" s="31" t="str">
        <f t="shared" si="56"/>
        <v> </v>
      </c>
      <c r="H7368" s="31" t="str">
        <f t="shared" si="57"/>
        <v> </v>
      </c>
    </row>
    <row r="7369" spans="7:8">
      <c r="G7369" s="31" t="str">
        <f t="shared" si="56"/>
        <v> </v>
      </c>
      <c r="H7369" s="31" t="str">
        <f t="shared" si="57"/>
        <v> </v>
      </c>
    </row>
    <row r="7370" spans="7:8">
      <c r="G7370" s="31" t="str">
        <f t="shared" si="56"/>
        <v> </v>
      </c>
      <c r="H7370" s="31" t="str">
        <f t="shared" si="57"/>
        <v> </v>
      </c>
    </row>
    <row r="7371" spans="7:8">
      <c r="G7371" s="31" t="str">
        <f t="shared" si="56"/>
        <v> </v>
      </c>
      <c r="H7371" s="31" t="str">
        <f t="shared" si="57"/>
        <v> </v>
      </c>
    </row>
    <row r="7372" spans="7:8">
      <c r="G7372" s="31" t="str">
        <f t="shared" si="56"/>
        <v> </v>
      </c>
      <c r="H7372" s="31" t="str">
        <f t="shared" si="57"/>
        <v> </v>
      </c>
    </row>
    <row r="7373" spans="7:8">
      <c r="G7373" s="31" t="str">
        <f t="shared" si="56"/>
        <v> </v>
      </c>
      <c r="H7373" s="31" t="str">
        <f t="shared" si="57"/>
        <v> </v>
      </c>
    </row>
    <row r="7374" spans="7:8">
      <c r="G7374" s="31" t="str">
        <f t="shared" si="56"/>
        <v> </v>
      </c>
      <c r="H7374" s="31" t="str">
        <f t="shared" si="57"/>
        <v> </v>
      </c>
    </row>
    <row r="7375" spans="7:8">
      <c r="G7375" s="31" t="str">
        <f t="shared" si="56"/>
        <v> </v>
      </c>
      <c r="H7375" s="31" t="str">
        <f t="shared" si="57"/>
        <v> </v>
      </c>
    </row>
    <row r="7376" spans="7:8">
      <c r="G7376" s="31" t="str">
        <f t="shared" si="56"/>
        <v> </v>
      </c>
      <c r="H7376" s="31" t="str">
        <f t="shared" si="57"/>
        <v> </v>
      </c>
    </row>
    <row r="7377" spans="7:8">
      <c r="G7377" s="31" t="str">
        <f t="shared" si="56"/>
        <v> </v>
      </c>
      <c r="H7377" s="31" t="str">
        <f t="shared" si="57"/>
        <v> </v>
      </c>
    </row>
    <row r="7378" spans="7:8">
      <c r="G7378" s="31" t="str">
        <f t="shared" si="56"/>
        <v> </v>
      </c>
      <c r="H7378" s="31" t="str">
        <f t="shared" si="57"/>
        <v> </v>
      </c>
    </row>
    <row r="7379" spans="7:8">
      <c r="G7379" s="31" t="str">
        <f t="shared" si="56"/>
        <v> </v>
      </c>
      <c r="H7379" s="31" t="str">
        <f t="shared" si="57"/>
        <v> </v>
      </c>
    </row>
    <row r="7380" spans="7:8">
      <c r="G7380" s="31" t="str">
        <f t="shared" si="56"/>
        <v> </v>
      </c>
      <c r="H7380" s="31" t="str">
        <f t="shared" si="57"/>
        <v> </v>
      </c>
    </row>
    <row r="7381" spans="7:8">
      <c r="G7381" s="31" t="str">
        <f t="shared" si="56"/>
        <v> </v>
      </c>
      <c r="H7381" s="31" t="str">
        <f t="shared" si="57"/>
        <v> </v>
      </c>
    </row>
    <row r="7382" spans="7:8">
      <c r="G7382" s="31" t="str">
        <f t="shared" si="56"/>
        <v> </v>
      </c>
      <c r="H7382" s="31" t="str">
        <f t="shared" si="57"/>
        <v> </v>
      </c>
    </row>
    <row r="7383" spans="7:8">
      <c r="G7383" s="31" t="str">
        <f t="shared" si="56"/>
        <v> </v>
      </c>
      <c r="H7383" s="31" t="str">
        <f t="shared" si="57"/>
        <v> </v>
      </c>
    </row>
    <row r="7384" spans="7:8">
      <c r="G7384" s="31" t="str">
        <f t="shared" si="56"/>
        <v> </v>
      </c>
      <c r="H7384" s="31" t="str">
        <f t="shared" si="57"/>
        <v> </v>
      </c>
    </row>
    <row r="7385" spans="7:8">
      <c r="G7385" s="31" t="str">
        <f t="shared" si="56"/>
        <v> </v>
      </c>
      <c r="H7385" s="31" t="str">
        <f t="shared" si="57"/>
        <v> </v>
      </c>
    </row>
    <row r="7386" spans="7:8">
      <c r="G7386" s="31" t="str">
        <f t="shared" si="56"/>
        <v> </v>
      </c>
      <c r="H7386" s="31" t="str">
        <f t="shared" si="57"/>
        <v> </v>
      </c>
    </row>
    <row r="7387" spans="7:8">
      <c r="G7387" s="31" t="str">
        <f t="shared" si="56"/>
        <v> </v>
      </c>
      <c r="H7387" s="31" t="str">
        <f t="shared" si="57"/>
        <v> </v>
      </c>
    </row>
    <row r="7388" spans="7:8">
      <c r="G7388" s="31" t="str">
        <f t="shared" si="56"/>
        <v> </v>
      </c>
      <c r="H7388" s="31" t="str">
        <f t="shared" si="57"/>
        <v> </v>
      </c>
    </row>
    <row r="7389" spans="7:8">
      <c r="G7389" s="31" t="str">
        <f t="shared" si="56"/>
        <v> </v>
      </c>
      <c r="H7389" s="31" t="str">
        <f t="shared" si="57"/>
        <v> </v>
      </c>
    </row>
    <row r="7390" spans="7:8">
      <c r="G7390" s="31" t="str">
        <f t="shared" si="56"/>
        <v> </v>
      </c>
      <c r="H7390" s="31" t="str">
        <f t="shared" si="57"/>
        <v> </v>
      </c>
    </row>
    <row r="7391" spans="7:8">
      <c r="G7391" s="31" t="str">
        <f t="shared" si="56"/>
        <v> </v>
      </c>
      <c r="H7391" s="31" t="str">
        <f t="shared" si="57"/>
        <v> </v>
      </c>
    </row>
    <row r="7392" spans="7:8">
      <c r="G7392" s="31" t="str">
        <f t="shared" si="56"/>
        <v> </v>
      </c>
      <c r="H7392" s="31" t="str">
        <f t="shared" si="57"/>
        <v> </v>
      </c>
    </row>
    <row r="7393" spans="7:8">
      <c r="G7393" s="31" t="str">
        <f t="shared" si="56"/>
        <v> </v>
      </c>
      <c r="H7393" s="31" t="str">
        <f t="shared" si="57"/>
        <v> </v>
      </c>
    </row>
    <row r="7394" spans="7:8">
      <c r="G7394" s="31" t="str">
        <f t="shared" si="56"/>
        <v> </v>
      </c>
      <c r="H7394" s="31" t="str">
        <f t="shared" si="57"/>
        <v> </v>
      </c>
    </row>
    <row r="7395" spans="7:8">
      <c r="G7395" s="31" t="str">
        <f t="shared" si="56"/>
        <v> </v>
      </c>
      <c r="H7395" s="31" t="str">
        <f t="shared" si="57"/>
        <v> </v>
      </c>
    </row>
    <row r="7396" spans="7:8">
      <c r="G7396" s="31" t="str">
        <f t="shared" si="56"/>
        <v> </v>
      </c>
      <c r="H7396" s="31" t="str">
        <f t="shared" si="57"/>
        <v> </v>
      </c>
    </row>
    <row r="7397" spans="7:8">
      <c r="G7397" s="31" t="str">
        <f t="shared" ref="G7397:G7651" si="58">IFERROR(IF($D7397&gt;0,IF($D7397=$G$1,$F7397," ")," ")," ")</f>
        <v> </v>
      </c>
      <c r="H7397" s="31" t="str">
        <f t="shared" ref="H7397:H7651" si="59">IFERROR(IF($D7397&gt;0,IF($D7397=$H$1,$F7397," ")," ")," ")</f>
        <v> </v>
      </c>
    </row>
    <row r="7398" spans="7:8">
      <c r="G7398" s="31" t="str">
        <f t="shared" si="58"/>
        <v> </v>
      </c>
      <c r="H7398" s="31" t="str">
        <f t="shared" si="59"/>
        <v> </v>
      </c>
    </row>
    <row r="7399" spans="7:8">
      <c r="G7399" s="31" t="str">
        <f t="shared" si="58"/>
        <v> </v>
      </c>
      <c r="H7399" s="31" t="str">
        <f t="shared" si="59"/>
        <v> </v>
      </c>
    </row>
    <row r="7400" spans="7:8">
      <c r="G7400" s="31" t="str">
        <f t="shared" si="58"/>
        <v> </v>
      </c>
      <c r="H7400" s="31" t="str">
        <f t="shared" si="59"/>
        <v> </v>
      </c>
    </row>
    <row r="7401" spans="7:8">
      <c r="G7401" s="31" t="str">
        <f t="shared" si="58"/>
        <v> </v>
      </c>
      <c r="H7401" s="31" t="str">
        <f t="shared" si="59"/>
        <v> </v>
      </c>
    </row>
    <row r="7402" spans="7:8">
      <c r="G7402" s="31" t="str">
        <f t="shared" si="58"/>
        <v> </v>
      </c>
      <c r="H7402" s="31" t="str">
        <f t="shared" si="59"/>
        <v> </v>
      </c>
    </row>
    <row r="7403" spans="7:8">
      <c r="G7403" s="31" t="str">
        <f t="shared" si="58"/>
        <v> </v>
      </c>
      <c r="H7403" s="31" t="str">
        <f t="shared" si="59"/>
        <v> </v>
      </c>
    </row>
    <row r="7404" spans="7:8">
      <c r="G7404" s="31" t="str">
        <f t="shared" si="58"/>
        <v> </v>
      </c>
      <c r="H7404" s="31" t="str">
        <f t="shared" si="59"/>
        <v> </v>
      </c>
    </row>
    <row r="7405" spans="7:8">
      <c r="G7405" s="31" t="str">
        <f t="shared" si="58"/>
        <v> </v>
      </c>
      <c r="H7405" s="31" t="str">
        <f t="shared" si="59"/>
        <v> </v>
      </c>
    </row>
    <row r="7406" spans="7:8">
      <c r="G7406" s="31" t="str">
        <f t="shared" si="58"/>
        <v> </v>
      </c>
      <c r="H7406" s="31" t="str">
        <f t="shared" si="59"/>
        <v> </v>
      </c>
    </row>
    <row r="7407" spans="7:8">
      <c r="G7407" s="31" t="str">
        <f t="shared" si="58"/>
        <v> </v>
      </c>
      <c r="H7407" s="31" t="str">
        <f t="shared" si="59"/>
        <v> </v>
      </c>
    </row>
    <row r="7408" spans="7:8">
      <c r="G7408" s="31" t="str">
        <f t="shared" si="58"/>
        <v> </v>
      </c>
      <c r="H7408" s="31" t="str">
        <f t="shared" si="59"/>
        <v> </v>
      </c>
    </row>
    <row r="7409" spans="7:8">
      <c r="G7409" s="31" t="str">
        <f t="shared" si="58"/>
        <v> </v>
      </c>
      <c r="H7409" s="31" t="str">
        <f t="shared" si="59"/>
        <v> </v>
      </c>
    </row>
    <row r="7410" spans="7:8">
      <c r="G7410" s="31" t="str">
        <f t="shared" si="58"/>
        <v> </v>
      </c>
      <c r="H7410" s="31" t="str">
        <f t="shared" si="59"/>
        <v> </v>
      </c>
    </row>
    <row r="7411" spans="7:8">
      <c r="G7411" s="31" t="str">
        <f t="shared" si="58"/>
        <v> </v>
      </c>
      <c r="H7411" s="31" t="str">
        <f t="shared" si="59"/>
        <v> </v>
      </c>
    </row>
    <row r="7412" spans="7:8">
      <c r="G7412" s="31" t="str">
        <f t="shared" si="58"/>
        <v> </v>
      </c>
      <c r="H7412" s="31" t="str">
        <f t="shared" si="59"/>
        <v> </v>
      </c>
    </row>
    <row r="7413" spans="7:8">
      <c r="G7413" s="31" t="str">
        <f t="shared" si="58"/>
        <v> </v>
      </c>
      <c r="H7413" s="31" t="str">
        <f t="shared" si="59"/>
        <v> </v>
      </c>
    </row>
    <row r="7414" spans="7:8">
      <c r="G7414" s="31" t="str">
        <f t="shared" si="58"/>
        <v> </v>
      </c>
      <c r="H7414" s="31" t="str">
        <f t="shared" si="59"/>
        <v> </v>
      </c>
    </row>
    <row r="7415" spans="7:8">
      <c r="G7415" s="31" t="str">
        <f t="shared" si="58"/>
        <v> </v>
      </c>
      <c r="H7415" s="31" t="str">
        <f t="shared" si="59"/>
        <v> </v>
      </c>
    </row>
    <row r="7416" spans="7:8">
      <c r="G7416" s="31" t="str">
        <f t="shared" si="58"/>
        <v> </v>
      </c>
      <c r="H7416" s="31" t="str">
        <f t="shared" si="59"/>
        <v> </v>
      </c>
    </row>
    <row r="7417" spans="7:8">
      <c r="G7417" s="31" t="str">
        <f t="shared" si="58"/>
        <v> </v>
      </c>
      <c r="H7417" s="31" t="str">
        <f t="shared" si="59"/>
        <v> </v>
      </c>
    </row>
    <row r="7418" spans="7:8">
      <c r="G7418" s="31" t="str">
        <f t="shared" si="58"/>
        <v> </v>
      </c>
      <c r="H7418" s="31" t="str">
        <f t="shared" si="59"/>
        <v> </v>
      </c>
    </row>
    <row r="7419" spans="7:8">
      <c r="G7419" s="31" t="str">
        <f t="shared" si="58"/>
        <v> </v>
      </c>
      <c r="H7419" s="31" t="str">
        <f t="shared" si="59"/>
        <v> </v>
      </c>
    </row>
    <row r="7420" spans="7:8">
      <c r="G7420" s="31" t="str">
        <f t="shared" si="58"/>
        <v> </v>
      </c>
      <c r="H7420" s="31" t="str">
        <f t="shared" si="59"/>
        <v> </v>
      </c>
    </row>
    <row r="7421" spans="7:8">
      <c r="G7421" s="31" t="str">
        <f t="shared" si="58"/>
        <v> </v>
      </c>
      <c r="H7421" s="31" t="str">
        <f t="shared" si="59"/>
        <v> </v>
      </c>
    </row>
    <row r="7422" spans="7:8">
      <c r="G7422" s="31" t="str">
        <f t="shared" si="58"/>
        <v> </v>
      </c>
      <c r="H7422" s="31" t="str">
        <f t="shared" si="59"/>
        <v> </v>
      </c>
    </row>
    <row r="7423" spans="7:8">
      <c r="G7423" s="31" t="str">
        <f t="shared" si="58"/>
        <v> </v>
      </c>
      <c r="H7423" s="31" t="str">
        <f t="shared" si="59"/>
        <v> </v>
      </c>
    </row>
    <row r="7424" spans="7:8">
      <c r="G7424" s="31" t="str">
        <f t="shared" si="58"/>
        <v> </v>
      </c>
      <c r="H7424" s="31" t="str">
        <f t="shared" si="59"/>
        <v> </v>
      </c>
    </row>
    <row r="7425" spans="7:8">
      <c r="G7425" s="31" t="str">
        <f t="shared" si="58"/>
        <v> </v>
      </c>
      <c r="H7425" s="31" t="str">
        <f t="shared" si="59"/>
        <v> </v>
      </c>
    </row>
    <row r="7426" spans="7:8">
      <c r="G7426" s="31" t="str">
        <f t="shared" si="58"/>
        <v> </v>
      </c>
      <c r="H7426" s="31" t="str">
        <f t="shared" si="59"/>
        <v> </v>
      </c>
    </row>
    <row r="7427" spans="7:8">
      <c r="G7427" s="31" t="str">
        <f t="shared" si="58"/>
        <v> </v>
      </c>
      <c r="H7427" s="31" t="str">
        <f t="shared" si="59"/>
        <v> </v>
      </c>
    </row>
    <row r="7428" spans="7:8">
      <c r="G7428" s="31" t="str">
        <f t="shared" si="58"/>
        <v> </v>
      </c>
      <c r="H7428" s="31" t="str">
        <f t="shared" si="59"/>
        <v> </v>
      </c>
    </row>
    <row r="7429" spans="7:8">
      <c r="G7429" s="31" t="str">
        <f t="shared" si="58"/>
        <v> </v>
      </c>
      <c r="H7429" s="31" t="str">
        <f t="shared" si="59"/>
        <v> </v>
      </c>
    </row>
    <row r="7430" spans="7:8">
      <c r="G7430" s="31" t="str">
        <f t="shared" si="58"/>
        <v> </v>
      </c>
      <c r="H7430" s="31" t="str">
        <f t="shared" si="59"/>
        <v> </v>
      </c>
    </row>
    <row r="7431" spans="7:8">
      <c r="G7431" s="31" t="str">
        <f t="shared" si="58"/>
        <v> </v>
      </c>
      <c r="H7431" s="31" t="str">
        <f t="shared" si="59"/>
        <v> </v>
      </c>
    </row>
    <row r="7432" spans="7:8">
      <c r="G7432" s="31" t="str">
        <f t="shared" si="58"/>
        <v> </v>
      </c>
      <c r="H7432" s="31" t="str">
        <f t="shared" si="59"/>
        <v> </v>
      </c>
    </row>
    <row r="7433" spans="7:8">
      <c r="G7433" s="31" t="str">
        <f t="shared" si="58"/>
        <v> </v>
      </c>
      <c r="H7433" s="31" t="str">
        <f t="shared" si="59"/>
        <v> </v>
      </c>
    </row>
    <row r="7434" spans="7:8">
      <c r="G7434" s="31" t="str">
        <f t="shared" si="58"/>
        <v> </v>
      </c>
      <c r="H7434" s="31" t="str">
        <f t="shared" si="59"/>
        <v> </v>
      </c>
    </row>
    <row r="7435" spans="7:8">
      <c r="G7435" s="31" t="str">
        <f t="shared" si="58"/>
        <v> </v>
      </c>
      <c r="H7435" s="31" t="str">
        <f t="shared" si="59"/>
        <v> </v>
      </c>
    </row>
    <row r="7436" spans="7:8">
      <c r="G7436" s="31" t="str">
        <f t="shared" si="58"/>
        <v> </v>
      </c>
      <c r="H7436" s="31" t="str">
        <f t="shared" si="59"/>
        <v> </v>
      </c>
    </row>
    <row r="7437" spans="7:8">
      <c r="G7437" s="31" t="str">
        <f t="shared" si="58"/>
        <v> </v>
      </c>
      <c r="H7437" s="31" t="str">
        <f t="shared" si="59"/>
        <v> </v>
      </c>
    </row>
    <row r="7438" spans="7:8">
      <c r="G7438" s="31" t="str">
        <f t="shared" si="58"/>
        <v> </v>
      </c>
      <c r="H7438" s="31" t="str">
        <f t="shared" si="59"/>
        <v> </v>
      </c>
    </row>
    <row r="7439" spans="7:8">
      <c r="G7439" s="31" t="str">
        <f t="shared" si="58"/>
        <v> </v>
      </c>
      <c r="H7439" s="31" t="str">
        <f t="shared" si="59"/>
        <v> </v>
      </c>
    </row>
    <row r="7440" spans="7:8">
      <c r="G7440" s="31" t="str">
        <f t="shared" si="58"/>
        <v> </v>
      </c>
      <c r="H7440" s="31" t="str">
        <f t="shared" si="59"/>
        <v> </v>
      </c>
    </row>
    <row r="7441" spans="7:8">
      <c r="G7441" s="31" t="str">
        <f t="shared" si="58"/>
        <v> </v>
      </c>
      <c r="H7441" s="31" t="str">
        <f t="shared" si="59"/>
        <v> </v>
      </c>
    </row>
    <row r="7442" spans="7:8">
      <c r="G7442" s="31" t="str">
        <f t="shared" si="58"/>
        <v> </v>
      </c>
      <c r="H7442" s="31" t="str">
        <f t="shared" si="59"/>
        <v> </v>
      </c>
    </row>
    <row r="7443" spans="7:8">
      <c r="G7443" s="31" t="str">
        <f t="shared" si="58"/>
        <v> </v>
      </c>
      <c r="H7443" s="31" t="str">
        <f t="shared" si="59"/>
        <v> </v>
      </c>
    </row>
    <row r="7444" spans="7:8">
      <c r="G7444" s="31" t="str">
        <f t="shared" si="58"/>
        <v> </v>
      </c>
      <c r="H7444" s="31" t="str">
        <f t="shared" si="59"/>
        <v> </v>
      </c>
    </row>
    <row r="7445" spans="7:8">
      <c r="G7445" s="31" t="str">
        <f t="shared" si="58"/>
        <v> </v>
      </c>
      <c r="H7445" s="31" t="str">
        <f t="shared" si="59"/>
        <v> </v>
      </c>
    </row>
    <row r="7446" spans="7:8">
      <c r="G7446" s="31" t="str">
        <f t="shared" si="58"/>
        <v> </v>
      </c>
      <c r="H7446" s="31" t="str">
        <f t="shared" si="59"/>
        <v> </v>
      </c>
    </row>
    <row r="7447" spans="7:8">
      <c r="G7447" s="31" t="str">
        <f t="shared" si="58"/>
        <v> </v>
      </c>
      <c r="H7447" s="31" t="str">
        <f t="shared" si="59"/>
        <v> </v>
      </c>
    </row>
    <row r="7448" spans="7:8">
      <c r="G7448" s="31" t="str">
        <f t="shared" si="58"/>
        <v> </v>
      </c>
      <c r="H7448" s="31" t="str">
        <f t="shared" si="59"/>
        <v> </v>
      </c>
    </row>
    <row r="7449" spans="7:8">
      <c r="G7449" s="31" t="str">
        <f t="shared" si="58"/>
        <v> </v>
      </c>
      <c r="H7449" s="31" t="str">
        <f t="shared" si="59"/>
        <v> </v>
      </c>
    </row>
    <row r="7450" spans="7:8">
      <c r="G7450" s="31" t="str">
        <f t="shared" si="58"/>
        <v> </v>
      </c>
      <c r="H7450" s="31" t="str">
        <f t="shared" si="59"/>
        <v> </v>
      </c>
    </row>
    <row r="7451" spans="7:8">
      <c r="G7451" s="31" t="str">
        <f t="shared" si="58"/>
        <v> </v>
      </c>
      <c r="H7451" s="31" t="str">
        <f t="shared" si="59"/>
        <v> </v>
      </c>
    </row>
    <row r="7452" spans="7:8">
      <c r="G7452" s="31" t="str">
        <f t="shared" si="58"/>
        <v> </v>
      </c>
      <c r="H7452" s="31" t="str">
        <f t="shared" si="59"/>
        <v> </v>
      </c>
    </row>
    <row r="7453" spans="7:8">
      <c r="G7453" s="31" t="str">
        <f t="shared" si="58"/>
        <v> </v>
      </c>
      <c r="H7453" s="31" t="str">
        <f t="shared" si="59"/>
        <v> </v>
      </c>
    </row>
    <row r="7454" spans="7:8">
      <c r="G7454" s="31" t="str">
        <f t="shared" si="58"/>
        <v> </v>
      </c>
      <c r="H7454" s="31" t="str">
        <f t="shared" si="59"/>
        <v> </v>
      </c>
    </row>
    <row r="7455" spans="7:8">
      <c r="G7455" s="31" t="str">
        <f t="shared" si="58"/>
        <v> </v>
      </c>
      <c r="H7455" s="31" t="str">
        <f t="shared" si="59"/>
        <v> </v>
      </c>
    </row>
    <row r="7456" spans="7:8">
      <c r="G7456" s="31" t="str">
        <f t="shared" si="58"/>
        <v> </v>
      </c>
      <c r="H7456" s="31" t="str">
        <f t="shared" si="59"/>
        <v> </v>
      </c>
    </row>
    <row r="7457" spans="7:8">
      <c r="G7457" s="31" t="str">
        <f t="shared" si="58"/>
        <v> </v>
      </c>
      <c r="H7457" s="31" t="str">
        <f t="shared" si="59"/>
        <v> </v>
      </c>
    </row>
    <row r="7458" spans="7:8">
      <c r="G7458" s="31" t="str">
        <f t="shared" si="58"/>
        <v> </v>
      </c>
      <c r="H7458" s="31" t="str">
        <f t="shared" si="59"/>
        <v> </v>
      </c>
    </row>
    <row r="7459" spans="7:8">
      <c r="G7459" s="31" t="str">
        <f t="shared" si="58"/>
        <v> </v>
      </c>
      <c r="H7459" s="31" t="str">
        <f t="shared" si="59"/>
        <v> </v>
      </c>
    </row>
    <row r="7460" spans="7:8">
      <c r="G7460" s="31" t="str">
        <f t="shared" si="58"/>
        <v> </v>
      </c>
      <c r="H7460" s="31" t="str">
        <f t="shared" si="59"/>
        <v> </v>
      </c>
    </row>
    <row r="7461" spans="7:8">
      <c r="G7461" s="31" t="str">
        <f t="shared" si="58"/>
        <v> </v>
      </c>
      <c r="H7461" s="31" t="str">
        <f t="shared" si="59"/>
        <v> </v>
      </c>
    </row>
    <row r="7462" spans="7:8">
      <c r="G7462" s="31" t="str">
        <f t="shared" si="58"/>
        <v> </v>
      </c>
      <c r="H7462" s="31" t="str">
        <f t="shared" si="59"/>
        <v> </v>
      </c>
    </row>
    <row r="7463" spans="7:8">
      <c r="G7463" s="31" t="str">
        <f t="shared" si="58"/>
        <v> </v>
      </c>
      <c r="H7463" s="31" t="str">
        <f t="shared" si="59"/>
        <v> </v>
      </c>
    </row>
    <row r="7464" spans="7:8">
      <c r="G7464" s="31" t="str">
        <f t="shared" si="58"/>
        <v> </v>
      </c>
      <c r="H7464" s="31" t="str">
        <f t="shared" si="59"/>
        <v> </v>
      </c>
    </row>
    <row r="7465" spans="7:8">
      <c r="G7465" s="31" t="str">
        <f t="shared" si="58"/>
        <v> </v>
      </c>
      <c r="H7465" s="31" t="str">
        <f t="shared" si="59"/>
        <v> </v>
      </c>
    </row>
    <row r="7466" spans="7:8">
      <c r="G7466" s="31" t="str">
        <f t="shared" si="58"/>
        <v> </v>
      </c>
      <c r="H7466" s="31" t="str">
        <f t="shared" si="59"/>
        <v> </v>
      </c>
    </row>
    <row r="7467" spans="7:8">
      <c r="G7467" s="31" t="str">
        <f t="shared" si="58"/>
        <v> </v>
      </c>
      <c r="H7467" s="31" t="str">
        <f t="shared" si="59"/>
        <v> </v>
      </c>
    </row>
    <row r="7468" spans="7:8">
      <c r="G7468" s="31" t="str">
        <f t="shared" si="58"/>
        <v> </v>
      </c>
      <c r="H7468" s="31" t="str">
        <f t="shared" si="59"/>
        <v> </v>
      </c>
    </row>
    <row r="7469" spans="7:8">
      <c r="G7469" s="31" t="str">
        <f t="shared" si="58"/>
        <v> </v>
      </c>
      <c r="H7469" s="31" t="str">
        <f t="shared" si="59"/>
        <v> </v>
      </c>
    </row>
    <row r="7470" spans="7:8">
      <c r="G7470" s="31" t="str">
        <f t="shared" si="58"/>
        <v> </v>
      </c>
      <c r="H7470" s="31" t="str">
        <f t="shared" si="59"/>
        <v> </v>
      </c>
    </row>
    <row r="7471" spans="7:8">
      <c r="G7471" s="31" t="str">
        <f t="shared" si="58"/>
        <v> </v>
      </c>
      <c r="H7471" s="31" t="str">
        <f t="shared" si="59"/>
        <v> </v>
      </c>
    </row>
    <row r="7472" spans="7:8">
      <c r="G7472" s="31" t="str">
        <f t="shared" si="58"/>
        <v> </v>
      </c>
      <c r="H7472" s="31" t="str">
        <f t="shared" si="59"/>
        <v> </v>
      </c>
    </row>
    <row r="7473" spans="7:8">
      <c r="G7473" s="31" t="str">
        <f t="shared" si="58"/>
        <v> </v>
      </c>
      <c r="H7473" s="31" t="str">
        <f t="shared" si="59"/>
        <v> </v>
      </c>
    </row>
    <row r="7474" spans="7:8">
      <c r="G7474" s="31" t="str">
        <f t="shared" si="58"/>
        <v> </v>
      </c>
      <c r="H7474" s="31" t="str">
        <f t="shared" si="59"/>
        <v> </v>
      </c>
    </row>
    <row r="7475" spans="7:8">
      <c r="G7475" s="31" t="str">
        <f t="shared" si="58"/>
        <v> </v>
      </c>
      <c r="H7475" s="31" t="str">
        <f t="shared" si="59"/>
        <v> </v>
      </c>
    </row>
    <row r="7476" spans="7:8">
      <c r="G7476" s="31" t="str">
        <f t="shared" si="58"/>
        <v> </v>
      </c>
      <c r="H7476" s="31" t="str">
        <f t="shared" si="59"/>
        <v> </v>
      </c>
    </row>
    <row r="7477" spans="7:8">
      <c r="G7477" s="31" t="str">
        <f t="shared" si="58"/>
        <v> </v>
      </c>
      <c r="H7477" s="31" t="str">
        <f t="shared" si="59"/>
        <v> </v>
      </c>
    </row>
    <row r="7478" spans="7:8">
      <c r="G7478" s="31" t="str">
        <f t="shared" si="58"/>
        <v> </v>
      </c>
      <c r="H7478" s="31" t="str">
        <f t="shared" si="59"/>
        <v> </v>
      </c>
    </row>
    <row r="7479" spans="7:8">
      <c r="G7479" s="31" t="str">
        <f t="shared" si="58"/>
        <v> </v>
      </c>
      <c r="H7479" s="31" t="str">
        <f t="shared" si="59"/>
        <v> </v>
      </c>
    </row>
    <row r="7480" spans="7:8">
      <c r="G7480" s="31" t="str">
        <f t="shared" si="58"/>
        <v> </v>
      </c>
      <c r="H7480" s="31" t="str">
        <f t="shared" si="59"/>
        <v> </v>
      </c>
    </row>
    <row r="7481" spans="7:8">
      <c r="G7481" s="31" t="str">
        <f t="shared" si="58"/>
        <v> </v>
      </c>
      <c r="H7481" s="31" t="str">
        <f t="shared" si="59"/>
        <v> </v>
      </c>
    </row>
    <row r="7482" spans="7:8">
      <c r="G7482" s="31" t="str">
        <f t="shared" si="58"/>
        <v> </v>
      </c>
      <c r="H7482" s="31" t="str">
        <f t="shared" si="59"/>
        <v> </v>
      </c>
    </row>
    <row r="7483" spans="7:8">
      <c r="G7483" s="31" t="str">
        <f t="shared" si="58"/>
        <v> </v>
      </c>
      <c r="H7483" s="31" t="str">
        <f t="shared" si="59"/>
        <v> </v>
      </c>
    </row>
    <row r="7484" spans="7:8">
      <c r="G7484" s="31" t="str">
        <f t="shared" si="58"/>
        <v> </v>
      </c>
      <c r="H7484" s="31" t="str">
        <f t="shared" si="59"/>
        <v> </v>
      </c>
    </row>
    <row r="7485" spans="7:8">
      <c r="G7485" s="31" t="str">
        <f t="shared" si="58"/>
        <v> </v>
      </c>
      <c r="H7485" s="31" t="str">
        <f t="shared" si="59"/>
        <v> </v>
      </c>
    </row>
    <row r="7486" spans="7:8">
      <c r="G7486" s="31" t="str">
        <f t="shared" si="58"/>
        <v> </v>
      </c>
      <c r="H7486" s="31" t="str">
        <f t="shared" si="59"/>
        <v> </v>
      </c>
    </row>
    <row r="7487" spans="7:8">
      <c r="G7487" s="31" t="str">
        <f t="shared" si="58"/>
        <v> </v>
      </c>
      <c r="H7487" s="31" t="str">
        <f t="shared" si="59"/>
        <v> </v>
      </c>
    </row>
    <row r="7488" spans="7:8">
      <c r="G7488" s="31" t="str">
        <f t="shared" si="58"/>
        <v> </v>
      </c>
      <c r="H7488" s="31" t="str">
        <f t="shared" si="59"/>
        <v> </v>
      </c>
    </row>
    <row r="7489" spans="7:8">
      <c r="G7489" s="31" t="str">
        <f t="shared" si="58"/>
        <v> </v>
      </c>
      <c r="H7489" s="31" t="str">
        <f t="shared" si="59"/>
        <v> </v>
      </c>
    </row>
    <row r="7490" spans="7:8">
      <c r="G7490" s="31" t="str">
        <f t="shared" si="58"/>
        <v> </v>
      </c>
      <c r="H7490" s="31" t="str">
        <f t="shared" si="59"/>
        <v> </v>
      </c>
    </row>
    <row r="7491" spans="7:8">
      <c r="G7491" s="31" t="str">
        <f t="shared" si="58"/>
        <v> </v>
      </c>
      <c r="H7491" s="31" t="str">
        <f t="shared" si="59"/>
        <v> </v>
      </c>
    </row>
    <row r="7492" spans="7:8">
      <c r="G7492" s="31" t="str">
        <f t="shared" si="58"/>
        <v> </v>
      </c>
      <c r="H7492" s="31" t="str">
        <f t="shared" si="59"/>
        <v> </v>
      </c>
    </row>
    <row r="7493" spans="7:8">
      <c r="G7493" s="31" t="str">
        <f t="shared" si="58"/>
        <v> </v>
      </c>
      <c r="H7493" s="31" t="str">
        <f t="shared" si="59"/>
        <v> </v>
      </c>
    </row>
    <row r="7494" spans="7:8">
      <c r="G7494" s="31" t="str">
        <f t="shared" si="58"/>
        <v> </v>
      </c>
      <c r="H7494" s="31" t="str">
        <f t="shared" si="59"/>
        <v> </v>
      </c>
    </row>
    <row r="7495" spans="7:8">
      <c r="G7495" s="31" t="str">
        <f t="shared" si="58"/>
        <v> </v>
      </c>
      <c r="H7495" s="31" t="str">
        <f t="shared" si="59"/>
        <v> </v>
      </c>
    </row>
    <row r="7496" spans="7:8">
      <c r="G7496" s="31" t="str">
        <f t="shared" si="58"/>
        <v> </v>
      </c>
      <c r="H7496" s="31" t="str">
        <f t="shared" si="59"/>
        <v> </v>
      </c>
    </row>
    <row r="7497" spans="7:8">
      <c r="G7497" s="31" t="str">
        <f t="shared" si="58"/>
        <v> </v>
      </c>
      <c r="H7497" s="31" t="str">
        <f t="shared" si="59"/>
        <v> </v>
      </c>
    </row>
    <row r="7498" spans="7:8">
      <c r="G7498" s="31" t="str">
        <f t="shared" si="58"/>
        <v> </v>
      </c>
      <c r="H7498" s="31" t="str">
        <f t="shared" si="59"/>
        <v> </v>
      </c>
    </row>
    <row r="7499" spans="7:8">
      <c r="G7499" s="31" t="str">
        <f t="shared" si="58"/>
        <v> </v>
      </c>
      <c r="H7499" s="31" t="str">
        <f t="shared" si="59"/>
        <v> </v>
      </c>
    </row>
    <row r="7500" spans="7:8">
      <c r="G7500" s="31" t="str">
        <f t="shared" si="58"/>
        <v> </v>
      </c>
      <c r="H7500" s="31" t="str">
        <f t="shared" si="59"/>
        <v> </v>
      </c>
    </row>
    <row r="7501" spans="7:8">
      <c r="G7501" s="31" t="str">
        <f t="shared" si="58"/>
        <v> </v>
      </c>
      <c r="H7501" s="31" t="str">
        <f t="shared" si="59"/>
        <v> </v>
      </c>
    </row>
    <row r="7502" spans="7:8">
      <c r="G7502" s="31" t="str">
        <f t="shared" si="58"/>
        <v> </v>
      </c>
      <c r="H7502" s="31" t="str">
        <f t="shared" si="59"/>
        <v> </v>
      </c>
    </row>
    <row r="7503" spans="7:8">
      <c r="G7503" s="31" t="str">
        <f t="shared" si="58"/>
        <v> </v>
      </c>
      <c r="H7503" s="31" t="str">
        <f t="shared" si="59"/>
        <v> </v>
      </c>
    </row>
    <row r="7504" spans="7:8">
      <c r="G7504" s="31" t="str">
        <f t="shared" si="58"/>
        <v> </v>
      </c>
      <c r="H7504" s="31" t="str">
        <f t="shared" si="59"/>
        <v> </v>
      </c>
    </row>
    <row r="7505" spans="7:8">
      <c r="G7505" s="31" t="str">
        <f t="shared" si="58"/>
        <v> </v>
      </c>
      <c r="H7505" s="31" t="str">
        <f t="shared" si="59"/>
        <v> </v>
      </c>
    </row>
    <row r="7506" spans="7:8">
      <c r="G7506" s="31" t="str">
        <f t="shared" si="58"/>
        <v> </v>
      </c>
      <c r="H7506" s="31" t="str">
        <f t="shared" si="59"/>
        <v> </v>
      </c>
    </row>
    <row r="7507" spans="7:8">
      <c r="G7507" s="31" t="str">
        <f t="shared" si="58"/>
        <v> </v>
      </c>
      <c r="H7507" s="31" t="str">
        <f t="shared" si="59"/>
        <v> </v>
      </c>
    </row>
    <row r="7508" spans="7:8">
      <c r="G7508" s="31" t="str">
        <f t="shared" si="58"/>
        <v> </v>
      </c>
      <c r="H7508" s="31" t="str">
        <f t="shared" si="59"/>
        <v> </v>
      </c>
    </row>
    <row r="7509" spans="7:8">
      <c r="G7509" s="31" t="str">
        <f t="shared" si="58"/>
        <v> </v>
      </c>
      <c r="H7509" s="31" t="str">
        <f t="shared" si="59"/>
        <v> </v>
      </c>
    </row>
    <row r="7510" spans="7:8">
      <c r="G7510" s="31" t="str">
        <f t="shared" si="58"/>
        <v> </v>
      </c>
      <c r="H7510" s="31" t="str">
        <f t="shared" si="59"/>
        <v> </v>
      </c>
    </row>
    <row r="7511" spans="7:8">
      <c r="G7511" s="31" t="str">
        <f t="shared" si="58"/>
        <v> </v>
      </c>
      <c r="H7511" s="31" t="str">
        <f t="shared" si="59"/>
        <v> </v>
      </c>
    </row>
    <row r="7512" spans="7:8">
      <c r="G7512" s="31" t="str">
        <f t="shared" si="58"/>
        <v> </v>
      </c>
      <c r="H7512" s="31" t="str">
        <f t="shared" si="59"/>
        <v> </v>
      </c>
    </row>
    <row r="7513" spans="7:8">
      <c r="G7513" s="31" t="str">
        <f t="shared" si="58"/>
        <v> </v>
      </c>
      <c r="H7513" s="31" t="str">
        <f t="shared" si="59"/>
        <v> </v>
      </c>
    </row>
    <row r="7514" spans="7:8">
      <c r="G7514" s="31" t="str">
        <f t="shared" si="58"/>
        <v> </v>
      </c>
      <c r="H7514" s="31" t="str">
        <f t="shared" si="59"/>
        <v> </v>
      </c>
    </row>
    <row r="7515" spans="7:8">
      <c r="G7515" s="31" t="str">
        <f t="shared" si="58"/>
        <v> </v>
      </c>
      <c r="H7515" s="31" t="str">
        <f t="shared" si="59"/>
        <v> </v>
      </c>
    </row>
    <row r="7516" spans="7:8">
      <c r="G7516" s="31" t="str">
        <f t="shared" si="58"/>
        <v> </v>
      </c>
      <c r="H7516" s="31" t="str">
        <f t="shared" si="59"/>
        <v> </v>
      </c>
    </row>
    <row r="7517" spans="7:8">
      <c r="G7517" s="31" t="str">
        <f t="shared" si="58"/>
        <v> </v>
      </c>
      <c r="H7517" s="31" t="str">
        <f t="shared" si="59"/>
        <v> </v>
      </c>
    </row>
    <row r="7518" spans="7:8">
      <c r="G7518" s="31" t="str">
        <f t="shared" si="58"/>
        <v> </v>
      </c>
      <c r="H7518" s="31" t="str">
        <f t="shared" si="59"/>
        <v> </v>
      </c>
    </row>
    <row r="7519" spans="7:8">
      <c r="G7519" s="31" t="str">
        <f t="shared" si="58"/>
        <v> </v>
      </c>
      <c r="H7519" s="31" t="str">
        <f t="shared" si="59"/>
        <v> </v>
      </c>
    </row>
    <row r="7520" spans="7:8">
      <c r="G7520" s="31" t="str">
        <f t="shared" si="58"/>
        <v> </v>
      </c>
      <c r="H7520" s="31" t="str">
        <f t="shared" si="59"/>
        <v> </v>
      </c>
    </row>
    <row r="7521" spans="7:8">
      <c r="G7521" s="31" t="str">
        <f t="shared" si="58"/>
        <v> </v>
      </c>
      <c r="H7521" s="31" t="str">
        <f t="shared" si="59"/>
        <v> </v>
      </c>
    </row>
    <row r="7522" spans="7:8">
      <c r="G7522" s="31" t="str">
        <f t="shared" si="58"/>
        <v> </v>
      </c>
      <c r="H7522" s="31" t="str">
        <f t="shared" si="59"/>
        <v> </v>
      </c>
    </row>
    <row r="7523" spans="7:8">
      <c r="G7523" s="31" t="str">
        <f t="shared" si="58"/>
        <v> </v>
      </c>
      <c r="H7523" s="31" t="str">
        <f t="shared" si="59"/>
        <v> </v>
      </c>
    </row>
    <row r="7524" spans="7:8">
      <c r="G7524" s="31" t="str">
        <f t="shared" si="58"/>
        <v> </v>
      </c>
      <c r="H7524" s="31" t="str">
        <f t="shared" si="59"/>
        <v> </v>
      </c>
    </row>
    <row r="7525" spans="7:8">
      <c r="G7525" s="31" t="str">
        <f t="shared" si="58"/>
        <v> </v>
      </c>
      <c r="H7525" s="31" t="str">
        <f t="shared" si="59"/>
        <v> </v>
      </c>
    </row>
    <row r="7526" spans="7:8">
      <c r="G7526" s="31" t="str">
        <f t="shared" si="58"/>
        <v> </v>
      </c>
      <c r="H7526" s="31" t="str">
        <f t="shared" si="59"/>
        <v> </v>
      </c>
    </row>
    <row r="7527" spans="7:8">
      <c r="G7527" s="31" t="str">
        <f t="shared" si="58"/>
        <v> </v>
      </c>
      <c r="H7527" s="31" t="str">
        <f t="shared" si="59"/>
        <v> </v>
      </c>
    </row>
    <row r="7528" spans="7:8">
      <c r="G7528" s="31" t="str">
        <f t="shared" si="58"/>
        <v> </v>
      </c>
      <c r="H7528" s="31" t="str">
        <f t="shared" si="59"/>
        <v> </v>
      </c>
    </row>
    <row r="7529" spans="7:8">
      <c r="G7529" s="31" t="str">
        <f t="shared" si="58"/>
        <v> </v>
      </c>
      <c r="H7529" s="31" t="str">
        <f t="shared" si="59"/>
        <v> </v>
      </c>
    </row>
    <row r="7530" spans="7:8">
      <c r="G7530" s="31" t="str">
        <f t="shared" si="58"/>
        <v> </v>
      </c>
      <c r="H7530" s="31" t="str">
        <f t="shared" si="59"/>
        <v> </v>
      </c>
    </row>
    <row r="7531" spans="7:8">
      <c r="G7531" s="31" t="str">
        <f t="shared" si="58"/>
        <v> </v>
      </c>
      <c r="H7531" s="31" t="str">
        <f t="shared" si="59"/>
        <v> </v>
      </c>
    </row>
    <row r="7532" spans="7:8">
      <c r="G7532" s="31" t="str">
        <f t="shared" si="58"/>
        <v> </v>
      </c>
      <c r="H7532" s="31" t="str">
        <f t="shared" si="59"/>
        <v> </v>
      </c>
    </row>
    <row r="7533" spans="7:8">
      <c r="G7533" s="31" t="str">
        <f t="shared" si="58"/>
        <v> </v>
      </c>
      <c r="H7533" s="31" t="str">
        <f t="shared" si="59"/>
        <v> </v>
      </c>
    </row>
    <row r="7534" spans="7:8">
      <c r="G7534" s="31" t="str">
        <f t="shared" si="58"/>
        <v> </v>
      </c>
      <c r="H7534" s="31" t="str">
        <f t="shared" si="59"/>
        <v> </v>
      </c>
    </row>
    <row r="7535" spans="7:8">
      <c r="G7535" s="31" t="str">
        <f t="shared" si="58"/>
        <v> </v>
      </c>
      <c r="H7535" s="31" t="str">
        <f t="shared" si="59"/>
        <v> </v>
      </c>
    </row>
    <row r="7536" spans="7:8">
      <c r="G7536" s="31" t="str">
        <f t="shared" si="58"/>
        <v> </v>
      </c>
      <c r="H7536" s="31" t="str">
        <f t="shared" si="59"/>
        <v> </v>
      </c>
    </row>
    <row r="7537" spans="7:8">
      <c r="G7537" s="31" t="str">
        <f t="shared" si="58"/>
        <v> </v>
      </c>
      <c r="H7537" s="31" t="str">
        <f t="shared" si="59"/>
        <v> </v>
      </c>
    </row>
    <row r="7538" spans="7:8">
      <c r="G7538" s="31" t="str">
        <f t="shared" si="58"/>
        <v> </v>
      </c>
      <c r="H7538" s="31" t="str">
        <f t="shared" si="59"/>
        <v> </v>
      </c>
    </row>
    <row r="7539" spans="7:8">
      <c r="G7539" s="31" t="str">
        <f t="shared" si="58"/>
        <v> </v>
      </c>
      <c r="H7539" s="31" t="str">
        <f t="shared" si="59"/>
        <v> </v>
      </c>
    </row>
    <row r="7540" spans="7:8">
      <c r="G7540" s="31" t="str">
        <f t="shared" si="58"/>
        <v> </v>
      </c>
      <c r="H7540" s="31" t="str">
        <f t="shared" si="59"/>
        <v> </v>
      </c>
    </row>
    <row r="7541" spans="7:8">
      <c r="G7541" s="31" t="str">
        <f t="shared" si="58"/>
        <v> </v>
      </c>
      <c r="H7541" s="31" t="str">
        <f t="shared" si="59"/>
        <v> </v>
      </c>
    </row>
    <row r="7542" spans="7:8">
      <c r="G7542" s="31" t="str">
        <f t="shared" si="58"/>
        <v> </v>
      </c>
      <c r="H7542" s="31" t="str">
        <f t="shared" si="59"/>
        <v> </v>
      </c>
    </row>
    <row r="7543" spans="7:8">
      <c r="G7543" s="31" t="str">
        <f t="shared" si="58"/>
        <v> </v>
      </c>
      <c r="H7543" s="31" t="str">
        <f t="shared" si="59"/>
        <v> </v>
      </c>
    </row>
    <row r="7544" spans="7:8">
      <c r="G7544" s="31" t="str">
        <f t="shared" si="58"/>
        <v> </v>
      </c>
      <c r="H7544" s="31" t="str">
        <f t="shared" si="59"/>
        <v> </v>
      </c>
    </row>
    <row r="7545" spans="7:8">
      <c r="G7545" s="31" t="str">
        <f t="shared" si="58"/>
        <v> </v>
      </c>
      <c r="H7545" s="31" t="str">
        <f t="shared" si="59"/>
        <v> </v>
      </c>
    </row>
    <row r="7546" spans="7:8">
      <c r="G7546" s="31" t="str">
        <f t="shared" si="58"/>
        <v> </v>
      </c>
      <c r="H7546" s="31" t="str">
        <f t="shared" si="59"/>
        <v> </v>
      </c>
    </row>
    <row r="7547" spans="7:8">
      <c r="G7547" s="31" t="str">
        <f t="shared" si="58"/>
        <v> </v>
      </c>
      <c r="H7547" s="31" t="str">
        <f t="shared" si="59"/>
        <v> </v>
      </c>
    </row>
    <row r="7548" spans="7:8">
      <c r="G7548" s="31" t="str">
        <f t="shared" si="58"/>
        <v> </v>
      </c>
      <c r="H7548" s="31" t="str">
        <f t="shared" si="59"/>
        <v> </v>
      </c>
    </row>
    <row r="7549" spans="7:8">
      <c r="G7549" s="31" t="str">
        <f t="shared" si="58"/>
        <v> </v>
      </c>
      <c r="H7549" s="31" t="str">
        <f t="shared" si="59"/>
        <v> </v>
      </c>
    </row>
    <row r="7550" spans="7:8">
      <c r="G7550" s="31" t="str">
        <f t="shared" si="58"/>
        <v> </v>
      </c>
      <c r="H7550" s="31" t="str">
        <f t="shared" si="59"/>
        <v> </v>
      </c>
    </row>
    <row r="7551" spans="7:8">
      <c r="G7551" s="31" t="str">
        <f t="shared" si="58"/>
        <v> </v>
      </c>
      <c r="H7551" s="31" t="str">
        <f t="shared" si="59"/>
        <v> </v>
      </c>
    </row>
    <row r="7552" spans="7:8">
      <c r="G7552" s="31" t="str">
        <f t="shared" si="58"/>
        <v> </v>
      </c>
      <c r="H7552" s="31" t="str">
        <f t="shared" si="59"/>
        <v> </v>
      </c>
    </row>
    <row r="7553" spans="7:8">
      <c r="G7553" s="31" t="str">
        <f t="shared" si="58"/>
        <v> </v>
      </c>
      <c r="H7553" s="31" t="str">
        <f t="shared" si="59"/>
        <v> </v>
      </c>
    </row>
    <row r="7554" spans="7:8">
      <c r="G7554" s="31" t="str">
        <f t="shared" si="58"/>
        <v> </v>
      </c>
      <c r="H7554" s="31" t="str">
        <f t="shared" si="59"/>
        <v> </v>
      </c>
    </row>
    <row r="7555" spans="7:8">
      <c r="G7555" s="31" t="str">
        <f t="shared" si="58"/>
        <v> </v>
      </c>
      <c r="H7555" s="31" t="str">
        <f t="shared" si="59"/>
        <v> </v>
      </c>
    </row>
    <row r="7556" spans="7:8">
      <c r="G7556" s="31" t="str">
        <f t="shared" si="58"/>
        <v> </v>
      </c>
      <c r="H7556" s="31" t="str">
        <f t="shared" si="59"/>
        <v> </v>
      </c>
    </row>
    <row r="7557" spans="7:8">
      <c r="G7557" s="31" t="str">
        <f t="shared" si="58"/>
        <v> </v>
      </c>
      <c r="H7557" s="31" t="str">
        <f t="shared" si="59"/>
        <v> </v>
      </c>
    </row>
    <row r="7558" spans="7:8">
      <c r="G7558" s="31" t="str">
        <f t="shared" si="58"/>
        <v> </v>
      </c>
      <c r="H7558" s="31" t="str">
        <f t="shared" si="59"/>
        <v> </v>
      </c>
    </row>
    <row r="7559" spans="7:8">
      <c r="G7559" s="31" t="str">
        <f t="shared" si="58"/>
        <v> </v>
      </c>
      <c r="H7559" s="31" t="str">
        <f t="shared" si="59"/>
        <v> </v>
      </c>
    </row>
    <row r="7560" spans="7:8">
      <c r="G7560" s="31" t="str">
        <f t="shared" si="58"/>
        <v> </v>
      </c>
      <c r="H7560" s="31" t="str">
        <f t="shared" si="59"/>
        <v> </v>
      </c>
    </row>
    <row r="7561" spans="7:8">
      <c r="G7561" s="31" t="str">
        <f t="shared" si="58"/>
        <v> </v>
      </c>
      <c r="H7561" s="31" t="str">
        <f t="shared" si="59"/>
        <v> </v>
      </c>
    </row>
    <row r="7562" spans="7:8">
      <c r="G7562" s="31" t="str">
        <f t="shared" si="58"/>
        <v> </v>
      </c>
      <c r="H7562" s="31" t="str">
        <f t="shared" si="59"/>
        <v> </v>
      </c>
    </row>
    <row r="7563" spans="7:8">
      <c r="G7563" s="31" t="str">
        <f t="shared" si="58"/>
        <v> </v>
      </c>
      <c r="H7563" s="31" t="str">
        <f t="shared" si="59"/>
        <v> </v>
      </c>
    </row>
    <row r="7564" spans="7:8">
      <c r="G7564" s="31" t="str">
        <f t="shared" si="58"/>
        <v> </v>
      </c>
      <c r="H7564" s="31" t="str">
        <f t="shared" si="59"/>
        <v> </v>
      </c>
    </row>
    <row r="7565" spans="7:8">
      <c r="G7565" s="31" t="str">
        <f t="shared" si="58"/>
        <v> </v>
      </c>
      <c r="H7565" s="31" t="str">
        <f t="shared" si="59"/>
        <v> </v>
      </c>
    </row>
    <row r="7566" spans="7:8">
      <c r="G7566" s="31" t="str">
        <f t="shared" si="58"/>
        <v> </v>
      </c>
      <c r="H7566" s="31" t="str">
        <f t="shared" si="59"/>
        <v> </v>
      </c>
    </row>
    <row r="7567" spans="7:8">
      <c r="G7567" s="31" t="str">
        <f t="shared" si="58"/>
        <v> </v>
      </c>
      <c r="H7567" s="31" t="str">
        <f t="shared" si="59"/>
        <v> </v>
      </c>
    </row>
    <row r="7568" spans="7:8">
      <c r="G7568" s="31" t="str">
        <f t="shared" si="58"/>
        <v> </v>
      </c>
      <c r="H7568" s="31" t="str">
        <f t="shared" si="59"/>
        <v> </v>
      </c>
    </row>
    <row r="7569" spans="7:8">
      <c r="G7569" s="31" t="str">
        <f t="shared" si="58"/>
        <v> </v>
      </c>
      <c r="H7569" s="31" t="str">
        <f t="shared" si="59"/>
        <v> </v>
      </c>
    </row>
    <row r="7570" spans="7:8">
      <c r="G7570" s="31" t="str">
        <f t="shared" si="58"/>
        <v> </v>
      </c>
      <c r="H7570" s="31" t="str">
        <f t="shared" si="59"/>
        <v> </v>
      </c>
    </row>
    <row r="7571" spans="7:8">
      <c r="G7571" s="31" t="str">
        <f t="shared" si="58"/>
        <v> </v>
      </c>
      <c r="H7571" s="31" t="str">
        <f t="shared" si="59"/>
        <v> </v>
      </c>
    </row>
    <row r="7572" spans="7:8">
      <c r="G7572" s="31" t="str">
        <f t="shared" si="58"/>
        <v> </v>
      </c>
      <c r="H7572" s="31" t="str">
        <f t="shared" si="59"/>
        <v> </v>
      </c>
    </row>
    <row r="7573" spans="7:8">
      <c r="G7573" s="31" t="str">
        <f t="shared" si="58"/>
        <v> </v>
      </c>
      <c r="H7573" s="31" t="str">
        <f t="shared" si="59"/>
        <v> </v>
      </c>
    </row>
    <row r="7574" spans="7:8">
      <c r="G7574" s="31" t="str">
        <f t="shared" si="58"/>
        <v> </v>
      </c>
      <c r="H7574" s="31" t="str">
        <f t="shared" si="59"/>
        <v> </v>
      </c>
    </row>
    <row r="7575" spans="7:8">
      <c r="G7575" s="31" t="str">
        <f t="shared" si="58"/>
        <v> </v>
      </c>
      <c r="H7575" s="31" t="str">
        <f t="shared" si="59"/>
        <v> </v>
      </c>
    </row>
    <row r="7576" spans="7:8">
      <c r="G7576" s="31" t="str">
        <f t="shared" si="58"/>
        <v> </v>
      </c>
      <c r="H7576" s="31" t="str">
        <f t="shared" si="59"/>
        <v> </v>
      </c>
    </row>
    <row r="7577" spans="7:8">
      <c r="G7577" s="31" t="str">
        <f t="shared" si="58"/>
        <v> </v>
      </c>
      <c r="H7577" s="31" t="str">
        <f t="shared" si="59"/>
        <v> </v>
      </c>
    </row>
    <row r="7578" spans="7:8">
      <c r="G7578" s="31" t="str">
        <f t="shared" si="58"/>
        <v> </v>
      </c>
      <c r="H7578" s="31" t="str">
        <f t="shared" si="59"/>
        <v> </v>
      </c>
    </row>
    <row r="7579" spans="7:8">
      <c r="G7579" s="31" t="str">
        <f t="shared" si="58"/>
        <v> </v>
      </c>
      <c r="H7579" s="31" t="str">
        <f t="shared" si="59"/>
        <v> </v>
      </c>
    </row>
    <row r="7580" spans="7:8">
      <c r="G7580" s="31" t="str">
        <f t="shared" si="58"/>
        <v> </v>
      </c>
      <c r="H7580" s="31" t="str">
        <f t="shared" si="59"/>
        <v> </v>
      </c>
    </row>
    <row r="7581" spans="7:8">
      <c r="G7581" s="31" t="str">
        <f t="shared" si="58"/>
        <v> </v>
      </c>
      <c r="H7581" s="31" t="str">
        <f t="shared" si="59"/>
        <v> </v>
      </c>
    </row>
    <row r="7582" spans="7:8">
      <c r="G7582" s="31" t="str">
        <f t="shared" si="58"/>
        <v> </v>
      </c>
      <c r="H7582" s="31" t="str">
        <f t="shared" si="59"/>
        <v> </v>
      </c>
    </row>
    <row r="7583" spans="7:8">
      <c r="G7583" s="31" t="str">
        <f t="shared" si="58"/>
        <v> </v>
      </c>
      <c r="H7583" s="31" t="str">
        <f t="shared" si="59"/>
        <v> </v>
      </c>
    </row>
    <row r="7584" spans="7:8">
      <c r="G7584" s="31" t="str">
        <f t="shared" si="58"/>
        <v> </v>
      </c>
      <c r="H7584" s="31" t="str">
        <f t="shared" si="59"/>
        <v> </v>
      </c>
    </row>
    <row r="7585" spans="7:8">
      <c r="G7585" s="31" t="str">
        <f t="shared" si="58"/>
        <v> </v>
      </c>
      <c r="H7585" s="31" t="str">
        <f t="shared" si="59"/>
        <v> </v>
      </c>
    </row>
    <row r="7586" spans="7:8">
      <c r="G7586" s="31" t="str">
        <f t="shared" si="58"/>
        <v> </v>
      </c>
      <c r="H7586" s="31" t="str">
        <f t="shared" si="59"/>
        <v> </v>
      </c>
    </row>
    <row r="7587" spans="7:8">
      <c r="G7587" s="31" t="str">
        <f t="shared" si="58"/>
        <v> </v>
      </c>
      <c r="H7587" s="31" t="str">
        <f t="shared" si="59"/>
        <v> </v>
      </c>
    </row>
    <row r="7588" spans="7:8">
      <c r="G7588" s="31" t="str">
        <f t="shared" si="58"/>
        <v> </v>
      </c>
      <c r="H7588" s="31" t="str">
        <f t="shared" si="59"/>
        <v> </v>
      </c>
    </row>
    <row r="7589" spans="7:8">
      <c r="G7589" s="31" t="str">
        <f t="shared" si="58"/>
        <v> </v>
      </c>
      <c r="H7589" s="31" t="str">
        <f t="shared" si="59"/>
        <v> </v>
      </c>
    </row>
    <row r="7590" spans="7:8">
      <c r="G7590" s="31" t="str">
        <f t="shared" si="58"/>
        <v> </v>
      </c>
      <c r="H7590" s="31" t="str">
        <f t="shared" si="59"/>
        <v> </v>
      </c>
    </row>
    <row r="7591" spans="7:8">
      <c r="G7591" s="31" t="str">
        <f t="shared" si="58"/>
        <v> </v>
      </c>
      <c r="H7591" s="31" t="str">
        <f t="shared" si="59"/>
        <v> </v>
      </c>
    </row>
    <row r="7592" spans="7:8">
      <c r="G7592" s="31" t="str">
        <f t="shared" si="58"/>
        <v> </v>
      </c>
      <c r="H7592" s="31" t="str">
        <f t="shared" si="59"/>
        <v> </v>
      </c>
    </row>
    <row r="7593" spans="7:8">
      <c r="G7593" s="31" t="str">
        <f t="shared" si="58"/>
        <v> </v>
      </c>
      <c r="H7593" s="31" t="str">
        <f t="shared" si="59"/>
        <v> </v>
      </c>
    </row>
    <row r="7594" spans="7:8">
      <c r="G7594" s="31" t="str">
        <f t="shared" si="58"/>
        <v> </v>
      </c>
      <c r="H7594" s="31" t="str">
        <f t="shared" si="59"/>
        <v> </v>
      </c>
    </row>
    <row r="7595" spans="7:8">
      <c r="G7595" s="31" t="str">
        <f t="shared" si="58"/>
        <v> </v>
      </c>
      <c r="H7595" s="31" t="str">
        <f t="shared" si="59"/>
        <v> </v>
      </c>
    </row>
    <row r="7596" spans="7:8">
      <c r="G7596" s="31" t="str">
        <f t="shared" si="58"/>
        <v> </v>
      </c>
      <c r="H7596" s="31" t="str">
        <f t="shared" si="59"/>
        <v> </v>
      </c>
    </row>
    <row r="7597" spans="7:8">
      <c r="G7597" s="31" t="str">
        <f t="shared" si="58"/>
        <v> </v>
      </c>
      <c r="H7597" s="31" t="str">
        <f t="shared" si="59"/>
        <v> </v>
      </c>
    </row>
    <row r="7598" spans="7:8">
      <c r="G7598" s="31" t="str">
        <f t="shared" si="58"/>
        <v> </v>
      </c>
      <c r="H7598" s="31" t="str">
        <f t="shared" si="59"/>
        <v> </v>
      </c>
    </row>
    <row r="7599" spans="7:8">
      <c r="G7599" s="31" t="str">
        <f t="shared" si="58"/>
        <v> </v>
      </c>
      <c r="H7599" s="31" t="str">
        <f t="shared" si="59"/>
        <v> </v>
      </c>
    </row>
    <row r="7600" spans="7:8">
      <c r="G7600" s="31" t="str">
        <f t="shared" si="58"/>
        <v> </v>
      </c>
      <c r="H7600" s="31" t="str">
        <f t="shared" si="59"/>
        <v> </v>
      </c>
    </row>
    <row r="7601" spans="7:8">
      <c r="G7601" s="31" t="str">
        <f t="shared" si="58"/>
        <v> </v>
      </c>
      <c r="H7601" s="31" t="str">
        <f t="shared" si="59"/>
        <v> </v>
      </c>
    </row>
    <row r="7602" spans="7:8">
      <c r="G7602" s="31" t="str">
        <f t="shared" si="58"/>
        <v> </v>
      </c>
      <c r="H7602" s="31" t="str">
        <f t="shared" si="59"/>
        <v> </v>
      </c>
    </row>
    <row r="7603" spans="7:8">
      <c r="G7603" s="31" t="str">
        <f t="shared" si="58"/>
        <v> </v>
      </c>
      <c r="H7603" s="31" t="str">
        <f t="shared" si="59"/>
        <v> </v>
      </c>
    </row>
    <row r="7604" spans="7:8">
      <c r="G7604" s="31" t="str">
        <f t="shared" si="58"/>
        <v> </v>
      </c>
      <c r="H7604" s="31" t="str">
        <f t="shared" si="59"/>
        <v> </v>
      </c>
    </row>
    <row r="7605" spans="7:8">
      <c r="G7605" s="31" t="str">
        <f t="shared" si="58"/>
        <v> </v>
      </c>
      <c r="H7605" s="31" t="str">
        <f t="shared" si="59"/>
        <v> </v>
      </c>
    </row>
    <row r="7606" spans="7:8">
      <c r="G7606" s="31" t="str">
        <f t="shared" si="58"/>
        <v> </v>
      </c>
      <c r="H7606" s="31" t="str">
        <f t="shared" si="59"/>
        <v> </v>
      </c>
    </row>
    <row r="7607" spans="7:8">
      <c r="G7607" s="31" t="str">
        <f t="shared" si="58"/>
        <v> </v>
      </c>
      <c r="H7607" s="31" t="str">
        <f t="shared" si="59"/>
        <v> </v>
      </c>
    </row>
    <row r="7608" spans="7:8">
      <c r="G7608" s="31" t="str">
        <f t="shared" si="58"/>
        <v> </v>
      </c>
      <c r="H7608" s="31" t="str">
        <f t="shared" si="59"/>
        <v> </v>
      </c>
    </row>
    <row r="7609" spans="7:8">
      <c r="G7609" s="31" t="str">
        <f t="shared" si="58"/>
        <v> </v>
      </c>
      <c r="H7609" s="31" t="str">
        <f t="shared" si="59"/>
        <v> </v>
      </c>
    </row>
    <row r="7610" spans="7:8">
      <c r="G7610" s="31" t="str">
        <f t="shared" si="58"/>
        <v> </v>
      </c>
      <c r="H7610" s="31" t="str">
        <f t="shared" si="59"/>
        <v> </v>
      </c>
    </row>
    <row r="7611" spans="7:8">
      <c r="G7611" s="31" t="str">
        <f t="shared" si="58"/>
        <v> </v>
      </c>
      <c r="H7611" s="31" t="str">
        <f t="shared" si="59"/>
        <v> </v>
      </c>
    </row>
    <row r="7612" spans="7:8">
      <c r="G7612" s="31" t="str">
        <f t="shared" si="58"/>
        <v> </v>
      </c>
      <c r="H7612" s="31" t="str">
        <f t="shared" si="59"/>
        <v> </v>
      </c>
    </row>
    <row r="7613" spans="7:8">
      <c r="G7613" s="31" t="str">
        <f t="shared" si="58"/>
        <v> </v>
      </c>
      <c r="H7613" s="31" t="str">
        <f t="shared" si="59"/>
        <v> </v>
      </c>
    </row>
    <row r="7614" spans="7:8">
      <c r="G7614" s="31" t="str">
        <f t="shared" si="58"/>
        <v> </v>
      </c>
      <c r="H7614" s="31" t="str">
        <f t="shared" si="59"/>
        <v> </v>
      </c>
    </row>
    <row r="7615" spans="7:8">
      <c r="G7615" s="31" t="str">
        <f t="shared" si="58"/>
        <v> </v>
      </c>
      <c r="H7615" s="31" t="str">
        <f t="shared" si="59"/>
        <v> </v>
      </c>
    </row>
    <row r="7616" spans="7:8">
      <c r="G7616" s="31" t="str">
        <f t="shared" si="58"/>
        <v> </v>
      </c>
      <c r="H7616" s="31" t="str">
        <f t="shared" si="59"/>
        <v> </v>
      </c>
    </row>
    <row r="7617" spans="7:8">
      <c r="G7617" s="31" t="str">
        <f t="shared" si="58"/>
        <v> </v>
      </c>
      <c r="H7617" s="31" t="str">
        <f t="shared" si="59"/>
        <v> </v>
      </c>
    </row>
    <row r="7618" spans="7:8">
      <c r="G7618" s="31" t="str">
        <f t="shared" si="58"/>
        <v> </v>
      </c>
      <c r="H7618" s="31" t="str">
        <f t="shared" si="59"/>
        <v> </v>
      </c>
    </row>
    <row r="7619" spans="7:8">
      <c r="G7619" s="31" t="str">
        <f t="shared" si="58"/>
        <v> </v>
      </c>
      <c r="H7619" s="31" t="str">
        <f t="shared" si="59"/>
        <v> </v>
      </c>
    </row>
    <row r="7620" spans="7:8">
      <c r="G7620" s="31" t="str">
        <f t="shared" si="58"/>
        <v> </v>
      </c>
      <c r="H7620" s="31" t="str">
        <f t="shared" si="59"/>
        <v> </v>
      </c>
    </row>
    <row r="7621" spans="7:8">
      <c r="G7621" s="31" t="str">
        <f t="shared" si="58"/>
        <v> </v>
      </c>
      <c r="H7621" s="31" t="str">
        <f t="shared" si="59"/>
        <v> </v>
      </c>
    </row>
    <row r="7622" spans="7:8">
      <c r="G7622" s="31" t="str">
        <f t="shared" si="58"/>
        <v> </v>
      </c>
      <c r="H7622" s="31" t="str">
        <f t="shared" si="59"/>
        <v> </v>
      </c>
    </row>
    <row r="7623" spans="7:8">
      <c r="G7623" s="31" t="str">
        <f t="shared" si="58"/>
        <v> </v>
      </c>
      <c r="H7623" s="31" t="str">
        <f t="shared" si="59"/>
        <v> </v>
      </c>
    </row>
    <row r="7624" spans="7:8">
      <c r="G7624" s="31" t="str">
        <f t="shared" si="58"/>
        <v> </v>
      </c>
      <c r="H7624" s="31" t="str">
        <f t="shared" si="59"/>
        <v> </v>
      </c>
    </row>
    <row r="7625" spans="7:8">
      <c r="G7625" s="31" t="str">
        <f t="shared" si="58"/>
        <v> </v>
      </c>
      <c r="H7625" s="31" t="str">
        <f t="shared" si="59"/>
        <v> </v>
      </c>
    </row>
    <row r="7626" spans="7:8">
      <c r="G7626" s="31" t="str">
        <f t="shared" si="58"/>
        <v> </v>
      </c>
      <c r="H7626" s="31" t="str">
        <f t="shared" si="59"/>
        <v> </v>
      </c>
    </row>
    <row r="7627" spans="7:8">
      <c r="G7627" s="31" t="str">
        <f t="shared" si="58"/>
        <v> </v>
      </c>
      <c r="H7627" s="31" t="str">
        <f t="shared" si="59"/>
        <v> </v>
      </c>
    </row>
    <row r="7628" spans="7:8">
      <c r="G7628" s="31" t="str">
        <f t="shared" si="58"/>
        <v> </v>
      </c>
      <c r="H7628" s="31" t="str">
        <f t="shared" si="59"/>
        <v> </v>
      </c>
    </row>
    <row r="7629" spans="7:8">
      <c r="G7629" s="31" t="str">
        <f t="shared" si="58"/>
        <v> </v>
      </c>
      <c r="H7629" s="31" t="str">
        <f t="shared" si="59"/>
        <v> </v>
      </c>
    </row>
    <row r="7630" spans="7:8">
      <c r="G7630" s="31" t="str">
        <f t="shared" si="58"/>
        <v> </v>
      </c>
      <c r="H7630" s="31" t="str">
        <f t="shared" si="59"/>
        <v> </v>
      </c>
    </row>
    <row r="7631" spans="7:8">
      <c r="G7631" s="31" t="str">
        <f t="shared" si="58"/>
        <v> </v>
      </c>
      <c r="H7631" s="31" t="str">
        <f t="shared" si="59"/>
        <v> </v>
      </c>
    </row>
    <row r="7632" spans="7:8">
      <c r="G7632" s="31" t="str">
        <f t="shared" si="58"/>
        <v> </v>
      </c>
      <c r="H7632" s="31" t="str">
        <f t="shared" si="59"/>
        <v> </v>
      </c>
    </row>
    <row r="7633" spans="7:8">
      <c r="G7633" s="31" t="str">
        <f t="shared" si="58"/>
        <v> </v>
      </c>
      <c r="H7633" s="31" t="str">
        <f t="shared" si="59"/>
        <v> </v>
      </c>
    </row>
    <row r="7634" spans="7:8">
      <c r="G7634" s="31" t="str">
        <f t="shared" si="58"/>
        <v> </v>
      </c>
      <c r="H7634" s="31" t="str">
        <f t="shared" si="59"/>
        <v> </v>
      </c>
    </row>
    <row r="7635" spans="7:8">
      <c r="G7635" s="31" t="str">
        <f t="shared" si="58"/>
        <v> </v>
      </c>
      <c r="H7635" s="31" t="str">
        <f t="shared" si="59"/>
        <v> </v>
      </c>
    </row>
    <row r="7636" spans="7:8">
      <c r="G7636" s="31" t="str">
        <f t="shared" si="58"/>
        <v> </v>
      </c>
      <c r="H7636" s="31" t="str">
        <f t="shared" si="59"/>
        <v> </v>
      </c>
    </row>
    <row r="7637" spans="7:8">
      <c r="G7637" s="31" t="str">
        <f t="shared" si="58"/>
        <v> </v>
      </c>
      <c r="H7637" s="31" t="str">
        <f t="shared" si="59"/>
        <v> </v>
      </c>
    </row>
    <row r="7638" spans="7:8">
      <c r="G7638" s="31" t="str">
        <f t="shared" si="58"/>
        <v> </v>
      </c>
      <c r="H7638" s="31" t="str">
        <f t="shared" si="59"/>
        <v> </v>
      </c>
    </row>
    <row r="7639" spans="7:8">
      <c r="G7639" s="31" t="str">
        <f t="shared" si="58"/>
        <v> </v>
      </c>
      <c r="H7639" s="31" t="str">
        <f t="shared" si="59"/>
        <v> </v>
      </c>
    </row>
    <row r="7640" spans="7:8">
      <c r="G7640" s="31" t="str">
        <f t="shared" si="58"/>
        <v> </v>
      </c>
      <c r="H7640" s="31" t="str">
        <f t="shared" si="59"/>
        <v> </v>
      </c>
    </row>
    <row r="7641" spans="7:8">
      <c r="G7641" s="31" t="str">
        <f t="shared" si="58"/>
        <v> </v>
      </c>
      <c r="H7641" s="31" t="str">
        <f t="shared" si="59"/>
        <v> </v>
      </c>
    </row>
    <row r="7642" spans="7:8">
      <c r="G7642" s="31" t="str">
        <f t="shared" si="58"/>
        <v> </v>
      </c>
      <c r="H7642" s="31" t="str">
        <f t="shared" si="59"/>
        <v> </v>
      </c>
    </row>
    <row r="7643" spans="7:8">
      <c r="G7643" s="31" t="str">
        <f t="shared" si="58"/>
        <v> </v>
      </c>
      <c r="H7643" s="31" t="str">
        <f t="shared" si="59"/>
        <v> </v>
      </c>
    </row>
    <row r="7644" spans="7:8">
      <c r="G7644" s="31" t="str">
        <f t="shared" si="58"/>
        <v> </v>
      </c>
      <c r="H7644" s="31" t="str">
        <f t="shared" si="59"/>
        <v> </v>
      </c>
    </row>
    <row r="7645" spans="7:8">
      <c r="G7645" s="31" t="str">
        <f t="shared" si="58"/>
        <v> </v>
      </c>
      <c r="H7645" s="31" t="str">
        <f t="shared" si="59"/>
        <v> </v>
      </c>
    </row>
    <row r="7646" spans="7:8">
      <c r="G7646" s="31" t="str">
        <f t="shared" si="58"/>
        <v> </v>
      </c>
      <c r="H7646" s="31" t="str">
        <f t="shared" si="59"/>
        <v> </v>
      </c>
    </row>
    <row r="7647" spans="7:8">
      <c r="G7647" s="31" t="str">
        <f t="shared" si="58"/>
        <v> </v>
      </c>
      <c r="H7647" s="31" t="str">
        <f t="shared" si="59"/>
        <v> </v>
      </c>
    </row>
    <row r="7648" spans="7:8">
      <c r="G7648" s="31" t="str">
        <f t="shared" si="58"/>
        <v> </v>
      </c>
      <c r="H7648" s="31" t="str">
        <f t="shared" si="59"/>
        <v> </v>
      </c>
    </row>
    <row r="7649" spans="7:8">
      <c r="G7649" s="31" t="str">
        <f t="shared" si="58"/>
        <v> </v>
      </c>
      <c r="H7649" s="31" t="str">
        <f t="shared" si="59"/>
        <v> </v>
      </c>
    </row>
    <row r="7650" spans="7:8">
      <c r="G7650" s="31" t="str">
        <f t="shared" si="58"/>
        <v> </v>
      </c>
      <c r="H7650" s="31" t="str">
        <f t="shared" si="59"/>
        <v> </v>
      </c>
    </row>
    <row r="7651" spans="7:8">
      <c r="G7651" s="31" t="str">
        <f t="shared" si="58"/>
        <v> </v>
      </c>
      <c r="H7651" s="31" t="str">
        <f t="shared" si="59"/>
        <v> </v>
      </c>
    </row>
    <row r="7652" spans="7:8">
      <c r="G7652" s="31" t="str">
        <f t="shared" ref="G7652:G7906" si="60">IFERROR(IF($D7652&gt;0,IF($D7652=$G$1,$F7652," ")," ")," ")</f>
        <v> </v>
      </c>
      <c r="H7652" s="31" t="str">
        <f t="shared" ref="H7652:H7906" si="61">IFERROR(IF($D7652&gt;0,IF($D7652=$H$1,$F7652," ")," ")," ")</f>
        <v> </v>
      </c>
    </row>
    <row r="7653" spans="7:8">
      <c r="G7653" s="31" t="str">
        <f t="shared" si="60"/>
        <v> </v>
      </c>
      <c r="H7653" s="31" t="str">
        <f t="shared" si="61"/>
        <v> </v>
      </c>
    </row>
    <row r="7654" spans="7:8">
      <c r="G7654" s="31" t="str">
        <f t="shared" si="60"/>
        <v> </v>
      </c>
      <c r="H7654" s="31" t="str">
        <f t="shared" si="61"/>
        <v> </v>
      </c>
    </row>
    <row r="7655" spans="7:8">
      <c r="G7655" s="31" t="str">
        <f t="shared" si="60"/>
        <v> </v>
      </c>
      <c r="H7655" s="31" t="str">
        <f t="shared" si="61"/>
        <v> </v>
      </c>
    </row>
    <row r="7656" spans="7:8">
      <c r="G7656" s="31" t="str">
        <f t="shared" si="60"/>
        <v> </v>
      </c>
      <c r="H7656" s="31" t="str">
        <f t="shared" si="61"/>
        <v> </v>
      </c>
    </row>
    <row r="7657" spans="7:8">
      <c r="G7657" s="31" t="str">
        <f t="shared" si="60"/>
        <v> </v>
      </c>
      <c r="H7657" s="31" t="str">
        <f t="shared" si="61"/>
        <v> </v>
      </c>
    </row>
    <row r="7658" spans="7:8">
      <c r="G7658" s="31" t="str">
        <f t="shared" si="60"/>
        <v> </v>
      </c>
      <c r="H7658" s="31" t="str">
        <f t="shared" si="61"/>
        <v> </v>
      </c>
    </row>
    <row r="7659" spans="7:8">
      <c r="G7659" s="31" t="str">
        <f t="shared" si="60"/>
        <v> </v>
      </c>
      <c r="H7659" s="31" t="str">
        <f t="shared" si="61"/>
        <v> </v>
      </c>
    </row>
    <row r="7660" spans="7:8">
      <c r="G7660" s="31" t="str">
        <f t="shared" si="60"/>
        <v> </v>
      </c>
      <c r="H7660" s="31" t="str">
        <f t="shared" si="61"/>
        <v> </v>
      </c>
    </row>
    <row r="7661" spans="7:8">
      <c r="G7661" s="31" t="str">
        <f t="shared" si="60"/>
        <v> </v>
      </c>
      <c r="H7661" s="31" t="str">
        <f t="shared" si="61"/>
        <v> </v>
      </c>
    </row>
    <row r="7662" spans="7:8">
      <c r="G7662" s="31" t="str">
        <f t="shared" si="60"/>
        <v> </v>
      </c>
      <c r="H7662" s="31" t="str">
        <f t="shared" si="61"/>
        <v> </v>
      </c>
    </row>
    <row r="7663" spans="7:8">
      <c r="G7663" s="31" t="str">
        <f t="shared" si="60"/>
        <v> </v>
      </c>
      <c r="H7663" s="31" t="str">
        <f t="shared" si="61"/>
        <v> </v>
      </c>
    </row>
    <row r="7664" spans="7:8">
      <c r="G7664" s="31" t="str">
        <f t="shared" si="60"/>
        <v> </v>
      </c>
      <c r="H7664" s="31" t="str">
        <f t="shared" si="61"/>
        <v> </v>
      </c>
    </row>
    <row r="7665" spans="7:8">
      <c r="G7665" s="31" t="str">
        <f t="shared" si="60"/>
        <v> </v>
      </c>
      <c r="H7665" s="31" t="str">
        <f t="shared" si="61"/>
        <v> </v>
      </c>
    </row>
    <row r="7666" spans="7:8">
      <c r="G7666" s="31" t="str">
        <f t="shared" si="60"/>
        <v> </v>
      </c>
      <c r="H7666" s="31" t="str">
        <f t="shared" si="61"/>
        <v> </v>
      </c>
    </row>
    <row r="7667" spans="7:8">
      <c r="G7667" s="31" t="str">
        <f t="shared" si="60"/>
        <v> </v>
      </c>
      <c r="H7667" s="31" t="str">
        <f t="shared" si="61"/>
        <v> </v>
      </c>
    </row>
    <row r="7668" spans="7:8">
      <c r="G7668" s="31" t="str">
        <f t="shared" si="60"/>
        <v> </v>
      </c>
      <c r="H7668" s="31" t="str">
        <f t="shared" si="61"/>
        <v> </v>
      </c>
    </row>
    <row r="7669" spans="7:8">
      <c r="G7669" s="31" t="str">
        <f t="shared" si="60"/>
        <v> </v>
      </c>
      <c r="H7669" s="31" t="str">
        <f t="shared" si="61"/>
        <v> </v>
      </c>
    </row>
    <row r="7670" spans="7:8">
      <c r="G7670" s="31" t="str">
        <f t="shared" si="60"/>
        <v> </v>
      </c>
      <c r="H7670" s="31" t="str">
        <f t="shared" si="61"/>
        <v> </v>
      </c>
    </row>
    <row r="7671" spans="7:8">
      <c r="G7671" s="31" t="str">
        <f t="shared" si="60"/>
        <v> </v>
      </c>
      <c r="H7671" s="31" t="str">
        <f t="shared" si="61"/>
        <v> </v>
      </c>
    </row>
    <row r="7672" spans="7:8">
      <c r="G7672" s="31" t="str">
        <f t="shared" si="60"/>
        <v> </v>
      </c>
      <c r="H7672" s="31" t="str">
        <f t="shared" si="61"/>
        <v> </v>
      </c>
    </row>
    <row r="7673" spans="7:8">
      <c r="G7673" s="31" t="str">
        <f t="shared" si="60"/>
        <v> </v>
      </c>
      <c r="H7673" s="31" t="str">
        <f t="shared" si="61"/>
        <v> </v>
      </c>
    </row>
    <row r="7674" spans="7:8">
      <c r="G7674" s="31" t="str">
        <f t="shared" si="60"/>
        <v> </v>
      </c>
      <c r="H7674" s="31" t="str">
        <f t="shared" si="61"/>
        <v> </v>
      </c>
    </row>
    <row r="7675" spans="7:8">
      <c r="G7675" s="31" t="str">
        <f t="shared" si="60"/>
        <v> </v>
      </c>
      <c r="H7675" s="31" t="str">
        <f t="shared" si="61"/>
        <v> </v>
      </c>
    </row>
    <row r="7676" spans="7:8">
      <c r="G7676" s="31" t="str">
        <f t="shared" si="60"/>
        <v> </v>
      </c>
      <c r="H7676" s="31" t="str">
        <f t="shared" si="61"/>
        <v> </v>
      </c>
    </row>
    <row r="7677" spans="7:8">
      <c r="G7677" s="31" t="str">
        <f t="shared" si="60"/>
        <v> </v>
      </c>
      <c r="H7677" s="31" t="str">
        <f t="shared" si="61"/>
        <v> </v>
      </c>
    </row>
    <row r="7678" spans="7:8">
      <c r="G7678" s="31" t="str">
        <f t="shared" si="60"/>
        <v> </v>
      </c>
      <c r="H7678" s="31" t="str">
        <f t="shared" si="61"/>
        <v> </v>
      </c>
    </row>
    <row r="7679" spans="7:8">
      <c r="G7679" s="31" t="str">
        <f t="shared" si="60"/>
        <v> </v>
      </c>
      <c r="H7679" s="31" t="str">
        <f t="shared" si="61"/>
        <v> </v>
      </c>
    </row>
    <row r="7680" spans="7:8">
      <c r="G7680" s="31" t="str">
        <f t="shared" si="60"/>
        <v> </v>
      </c>
      <c r="H7680" s="31" t="str">
        <f t="shared" si="61"/>
        <v> </v>
      </c>
    </row>
    <row r="7681" spans="7:8">
      <c r="G7681" s="31" t="str">
        <f t="shared" si="60"/>
        <v> </v>
      </c>
      <c r="H7681" s="31" t="str">
        <f t="shared" si="61"/>
        <v> </v>
      </c>
    </row>
    <row r="7682" spans="7:8">
      <c r="G7682" s="31" t="str">
        <f t="shared" si="60"/>
        <v> </v>
      </c>
      <c r="H7682" s="31" t="str">
        <f t="shared" si="61"/>
        <v> </v>
      </c>
    </row>
    <row r="7683" spans="7:8">
      <c r="G7683" s="31" t="str">
        <f t="shared" si="60"/>
        <v> </v>
      </c>
      <c r="H7683" s="31" t="str">
        <f t="shared" si="61"/>
        <v> </v>
      </c>
    </row>
    <row r="7684" spans="7:8">
      <c r="G7684" s="31" t="str">
        <f t="shared" si="60"/>
        <v> </v>
      </c>
      <c r="H7684" s="31" t="str">
        <f t="shared" si="61"/>
        <v> </v>
      </c>
    </row>
    <row r="7685" spans="7:8">
      <c r="G7685" s="31" t="str">
        <f t="shared" si="60"/>
        <v> </v>
      </c>
      <c r="H7685" s="31" t="str">
        <f t="shared" si="61"/>
        <v> </v>
      </c>
    </row>
    <row r="7686" spans="7:8">
      <c r="G7686" s="31" t="str">
        <f t="shared" si="60"/>
        <v> </v>
      </c>
      <c r="H7686" s="31" t="str">
        <f t="shared" si="61"/>
        <v> </v>
      </c>
    </row>
    <row r="7687" spans="7:8">
      <c r="G7687" s="31" t="str">
        <f t="shared" si="60"/>
        <v> </v>
      </c>
      <c r="H7687" s="31" t="str">
        <f t="shared" si="61"/>
        <v> </v>
      </c>
    </row>
    <row r="7688" spans="7:8">
      <c r="G7688" s="31" t="str">
        <f t="shared" si="60"/>
        <v> </v>
      </c>
      <c r="H7688" s="31" t="str">
        <f t="shared" si="61"/>
        <v> </v>
      </c>
    </row>
    <row r="7689" spans="7:8">
      <c r="G7689" s="31" t="str">
        <f t="shared" si="60"/>
        <v> </v>
      </c>
      <c r="H7689" s="31" t="str">
        <f t="shared" si="61"/>
        <v> </v>
      </c>
    </row>
    <row r="7690" spans="7:8">
      <c r="G7690" s="31" t="str">
        <f t="shared" si="60"/>
        <v> </v>
      </c>
      <c r="H7690" s="31" t="str">
        <f t="shared" si="61"/>
        <v> </v>
      </c>
    </row>
    <row r="7691" spans="7:8">
      <c r="G7691" s="31" t="str">
        <f t="shared" si="60"/>
        <v> </v>
      </c>
      <c r="H7691" s="31" t="str">
        <f t="shared" si="61"/>
        <v> </v>
      </c>
    </row>
    <row r="7692" spans="7:8">
      <c r="G7692" s="31" t="str">
        <f t="shared" si="60"/>
        <v> </v>
      </c>
      <c r="H7692" s="31" t="str">
        <f t="shared" si="61"/>
        <v> </v>
      </c>
    </row>
    <row r="7693" spans="7:8">
      <c r="G7693" s="31" t="str">
        <f t="shared" si="60"/>
        <v> </v>
      </c>
      <c r="H7693" s="31" t="str">
        <f t="shared" si="61"/>
        <v> </v>
      </c>
    </row>
    <row r="7694" spans="7:8">
      <c r="G7694" s="31" t="str">
        <f t="shared" si="60"/>
        <v> </v>
      </c>
      <c r="H7694" s="31" t="str">
        <f t="shared" si="61"/>
        <v> </v>
      </c>
    </row>
    <row r="7695" spans="7:8">
      <c r="G7695" s="31" t="str">
        <f t="shared" si="60"/>
        <v> </v>
      </c>
      <c r="H7695" s="31" t="str">
        <f t="shared" si="61"/>
        <v> </v>
      </c>
    </row>
    <row r="7696" spans="7:8">
      <c r="G7696" s="31" t="str">
        <f t="shared" si="60"/>
        <v> </v>
      </c>
      <c r="H7696" s="31" t="str">
        <f t="shared" si="61"/>
        <v> </v>
      </c>
    </row>
    <row r="7697" spans="7:8">
      <c r="G7697" s="31" t="str">
        <f t="shared" si="60"/>
        <v> </v>
      </c>
      <c r="H7697" s="31" t="str">
        <f t="shared" si="61"/>
        <v> </v>
      </c>
    </row>
    <row r="7698" spans="7:8">
      <c r="G7698" s="31" t="str">
        <f t="shared" si="60"/>
        <v> </v>
      </c>
      <c r="H7698" s="31" t="str">
        <f t="shared" si="61"/>
        <v> </v>
      </c>
    </row>
    <row r="7699" spans="7:8">
      <c r="G7699" s="31" t="str">
        <f t="shared" si="60"/>
        <v> </v>
      </c>
      <c r="H7699" s="31" t="str">
        <f t="shared" si="61"/>
        <v> </v>
      </c>
    </row>
    <row r="7700" spans="7:8">
      <c r="G7700" s="31" t="str">
        <f t="shared" si="60"/>
        <v> </v>
      </c>
      <c r="H7700" s="31" t="str">
        <f t="shared" si="61"/>
        <v> </v>
      </c>
    </row>
    <row r="7701" spans="7:8">
      <c r="G7701" s="31" t="str">
        <f t="shared" si="60"/>
        <v> </v>
      </c>
      <c r="H7701" s="31" t="str">
        <f t="shared" si="61"/>
        <v> </v>
      </c>
    </row>
    <row r="7702" spans="7:8">
      <c r="G7702" s="31" t="str">
        <f t="shared" si="60"/>
        <v> </v>
      </c>
      <c r="H7702" s="31" t="str">
        <f t="shared" si="61"/>
        <v> </v>
      </c>
    </row>
    <row r="7703" spans="7:8">
      <c r="G7703" s="31" t="str">
        <f t="shared" si="60"/>
        <v> </v>
      </c>
      <c r="H7703" s="31" t="str">
        <f t="shared" si="61"/>
        <v> </v>
      </c>
    </row>
    <row r="7704" spans="7:8">
      <c r="G7704" s="31" t="str">
        <f t="shared" si="60"/>
        <v> </v>
      </c>
      <c r="H7704" s="31" t="str">
        <f t="shared" si="61"/>
        <v> </v>
      </c>
    </row>
    <row r="7705" spans="7:8">
      <c r="G7705" s="31" t="str">
        <f t="shared" si="60"/>
        <v> </v>
      </c>
      <c r="H7705" s="31" t="str">
        <f t="shared" si="61"/>
        <v> </v>
      </c>
    </row>
    <row r="7706" spans="7:8">
      <c r="G7706" s="31" t="str">
        <f t="shared" si="60"/>
        <v> </v>
      </c>
      <c r="H7706" s="31" t="str">
        <f t="shared" si="61"/>
        <v> </v>
      </c>
    </row>
    <row r="7707" spans="7:8">
      <c r="G7707" s="31" t="str">
        <f t="shared" si="60"/>
        <v> </v>
      </c>
      <c r="H7707" s="31" t="str">
        <f t="shared" si="61"/>
        <v> </v>
      </c>
    </row>
    <row r="7708" spans="7:8">
      <c r="G7708" s="31" t="str">
        <f t="shared" si="60"/>
        <v> </v>
      </c>
      <c r="H7708" s="31" t="str">
        <f t="shared" si="61"/>
        <v> </v>
      </c>
    </row>
    <row r="7709" spans="7:8">
      <c r="G7709" s="31" t="str">
        <f t="shared" si="60"/>
        <v> </v>
      </c>
      <c r="H7709" s="31" t="str">
        <f t="shared" si="61"/>
        <v> </v>
      </c>
    </row>
    <row r="7710" spans="7:8">
      <c r="G7710" s="31" t="str">
        <f t="shared" si="60"/>
        <v> </v>
      </c>
      <c r="H7710" s="31" t="str">
        <f t="shared" si="61"/>
        <v> </v>
      </c>
    </row>
    <row r="7711" spans="7:8">
      <c r="G7711" s="31" t="str">
        <f t="shared" si="60"/>
        <v> </v>
      </c>
      <c r="H7711" s="31" t="str">
        <f t="shared" si="61"/>
        <v> </v>
      </c>
    </row>
    <row r="7712" spans="7:8">
      <c r="G7712" s="31" t="str">
        <f t="shared" si="60"/>
        <v> </v>
      </c>
      <c r="H7712" s="31" t="str">
        <f t="shared" si="61"/>
        <v> </v>
      </c>
    </row>
    <row r="7713" spans="7:8">
      <c r="G7713" s="31" t="str">
        <f t="shared" si="60"/>
        <v> </v>
      </c>
      <c r="H7713" s="31" t="str">
        <f t="shared" si="61"/>
        <v> </v>
      </c>
    </row>
    <row r="7714" spans="7:8">
      <c r="G7714" s="31" t="str">
        <f t="shared" si="60"/>
        <v> </v>
      </c>
      <c r="H7714" s="31" t="str">
        <f t="shared" si="61"/>
        <v> </v>
      </c>
    </row>
    <row r="7715" spans="7:8">
      <c r="G7715" s="31" t="str">
        <f t="shared" si="60"/>
        <v> </v>
      </c>
      <c r="H7715" s="31" t="str">
        <f t="shared" si="61"/>
        <v> </v>
      </c>
    </row>
    <row r="7716" spans="7:8">
      <c r="G7716" s="31" t="str">
        <f t="shared" si="60"/>
        <v> </v>
      </c>
      <c r="H7716" s="31" t="str">
        <f t="shared" si="61"/>
        <v> </v>
      </c>
    </row>
    <row r="7717" spans="7:8">
      <c r="G7717" s="31" t="str">
        <f t="shared" si="60"/>
        <v> </v>
      </c>
      <c r="H7717" s="31" t="str">
        <f t="shared" si="61"/>
        <v> </v>
      </c>
    </row>
    <row r="7718" spans="7:8">
      <c r="G7718" s="31" t="str">
        <f t="shared" si="60"/>
        <v> </v>
      </c>
      <c r="H7718" s="31" t="str">
        <f t="shared" si="61"/>
        <v> </v>
      </c>
    </row>
    <row r="7719" spans="7:8">
      <c r="G7719" s="31" t="str">
        <f t="shared" si="60"/>
        <v> </v>
      </c>
      <c r="H7719" s="31" t="str">
        <f t="shared" si="61"/>
        <v> </v>
      </c>
    </row>
    <row r="7720" spans="7:8">
      <c r="G7720" s="31" t="str">
        <f t="shared" si="60"/>
        <v> </v>
      </c>
      <c r="H7720" s="31" t="str">
        <f t="shared" si="61"/>
        <v> </v>
      </c>
    </row>
    <row r="7721" spans="7:8">
      <c r="G7721" s="31" t="str">
        <f t="shared" si="60"/>
        <v> </v>
      </c>
      <c r="H7721" s="31" t="str">
        <f t="shared" si="61"/>
        <v> </v>
      </c>
    </row>
    <row r="7722" spans="7:8">
      <c r="G7722" s="31" t="str">
        <f t="shared" si="60"/>
        <v> </v>
      </c>
      <c r="H7722" s="31" t="str">
        <f t="shared" si="61"/>
        <v> </v>
      </c>
    </row>
    <row r="7723" spans="7:8">
      <c r="G7723" s="31" t="str">
        <f t="shared" si="60"/>
        <v> </v>
      </c>
      <c r="H7723" s="31" t="str">
        <f t="shared" si="61"/>
        <v> </v>
      </c>
    </row>
    <row r="7724" spans="7:8">
      <c r="G7724" s="31" t="str">
        <f t="shared" si="60"/>
        <v> </v>
      </c>
      <c r="H7724" s="31" t="str">
        <f t="shared" si="61"/>
        <v> </v>
      </c>
    </row>
    <row r="7725" spans="7:8">
      <c r="G7725" s="31" t="str">
        <f t="shared" si="60"/>
        <v> </v>
      </c>
      <c r="H7725" s="31" t="str">
        <f t="shared" si="61"/>
        <v> </v>
      </c>
    </row>
    <row r="7726" spans="7:8">
      <c r="G7726" s="31" t="str">
        <f t="shared" si="60"/>
        <v> </v>
      </c>
      <c r="H7726" s="31" t="str">
        <f t="shared" si="61"/>
        <v> </v>
      </c>
    </row>
    <row r="7727" spans="7:8">
      <c r="G7727" s="31" t="str">
        <f t="shared" si="60"/>
        <v> </v>
      </c>
      <c r="H7727" s="31" t="str">
        <f t="shared" si="61"/>
        <v> </v>
      </c>
    </row>
    <row r="7728" spans="7:8">
      <c r="G7728" s="31" t="str">
        <f t="shared" si="60"/>
        <v> </v>
      </c>
      <c r="H7728" s="31" t="str">
        <f t="shared" si="61"/>
        <v> </v>
      </c>
    </row>
    <row r="7729" spans="7:8">
      <c r="G7729" s="31" t="str">
        <f t="shared" si="60"/>
        <v> </v>
      </c>
      <c r="H7729" s="31" t="str">
        <f t="shared" si="61"/>
        <v> </v>
      </c>
    </row>
    <row r="7730" spans="7:8">
      <c r="G7730" s="31" t="str">
        <f t="shared" si="60"/>
        <v> </v>
      </c>
      <c r="H7730" s="31" t="str">
        <f t="shared" si="61"/>
        <v> </v>
      </c>
    </row>
    <row r="7731" spans="7:8">
      <c r="G7731" s="31" t="str">
        <f t="shared" si="60"/>
        <v> </v>
      </c>
      <c r="H7731" s="31" t="str">
        <f t="shared" si="61"/>
        <v> </v>
      </c>
    </row>
    <row r="7732" spans="7:8">
      <c r="G7732" s="31" t="str">
        <f t="shared" si="60"/>
        <v> </v>
      </c>
      <c r="H7732" s="31" t="str">
        <f t="shared" si="61"/>
        <v> </v>
      </c>
    </row>
    <row r="7733" spans="7:8">
      <c r="G7733" s="31" t="str">
        <f t="shared" si="60"/>
        <v> </v>
      </c>
      <c r="H7733" s="31" t="str">
        <f t="shared" si="61"/>
        <v> </v>
      </c>
    </row>
    <row r="7734" spans="7:8">
      <c r="G7734" s="31" t="str">
        <f t="shared" si="60"/>
        <v> </v>
      </c>
      <c r="H7734" s="31" t="str">
        <f t="shared" si="61"/>
        <v> </v>
      </c>
    </row>
    <row r="7735" spans="7:8">
      <c r="G7735" s="31" t="str">
        <f t="shared" si="60"/>
        <v> </v>
      </c>
      <c r="H7735" s="31" t="str">
        <f t="shared" si="61"/>
        <v> </v>
      </c>
    </row>
    <row r="7736" spans="7:8">
      <c r="G7736" s="31" t="str">
        <f t="shared" si="60"/>
        <v> </v>
      </c>
      <c r="H7736" s="31" t="str">
        <f t="shared" si="61"/>
        <v> </v>
      </c>
    </row>
    <row r="7737" spans="7:8">
      <c r="G7737" s="31" t="str">
        <f t="shared" si="60"/>
        <v> </v>
      </c>
      <c r="H7737" s="31" t="str">
        <f t="shared" si="61"/>
        <v> </v>
      </c>
    </row>
    <row r="7738" spans="7:8">
      <c r="G7738" s="31" t="str">
        <f t="shared" si="60"/>
        <v> </v>
      </c>
      <c r="H7738" s="31" t="str">
        <f t="shared" si="61"/>
        <v> </v>
      </c>
    </row>
    <row r="7739" spans="7:8">
      <c r="G7739" s="31" t="str">
        <f t="shared" si="60"/>
        <v> </v>
      </c>
      <c r="H7739" s="31" t="str">
        <f t="shared" si="61"/>
        <v> </v>
      </c>
    </row>
    <row r="7740" spans="7:8">
      <c r="G7740" s="31" t="str">
        <f t="shared" si="60"/>
        <v> </v>
      </c>
      <c r="H7740" s="31" t="str">
        <f t="shared" si="61"/>
        <v> </v>
      </c>
    </row>
    <row r="7741" spans="7:8">
      <c r="G7741" s="31" t="str">
        <f t="shared" si="60"/>
        <v> </v>
      </c>
      <c r="H7741" s="31" t="str">
        <f t="shared" si="61"/>
        <v> </v>
      </c>
    </row>
    <row r="7742" spans="7:8">
      <c r="G7742" s="31" t="str">
        <f t="shared" si="60"/>
        <v> </v>
      </c>
      <c r="H7742" s="31" t="str">
        <f t="shared" si="61"/>
        <v> </v>
      </c>
    </row>
    <row r="7743" spans="7:8">
      <c r="G7743" s="31" t="str">
        <f t="shared" si="60"/>
        <v> </v>
      </c>
      <c r="H7743" s="31" t="str">
        <f t="shared" si="61"/>
        <v> </v>
      </c>
    </row>
    <row r="7744" spans="7:8">
      <c r="G7744" s="31" t="str">
        <f t="shared" si="60"/>
        <v> </v>
      </c>
      <c r="H7744" s="31" t="str">
        <f t="shared" si="61"/>
        <v> </v>
      </c>
    </row>
    <row r="7745" spans="7:8">
      <c r="G7745" s="31" t="str">
        <f t="shared" si="60"/>
        <v> </v>
      </c>
      <c r="H7745" s="31" t="str">
        <f t="shared" si="61"/>
        <v> </v>
      </c>
    </row>
    <row r="7746" spans="7:8">
      <c r="G7746" s="31" t="str">
        <f t="shared" si="60"/>
        <v> </v>
      </c>
      <c r="H7746" s="31" t="str">
        <f t="shared" si="61"/>
        <v> </v>
      </c>
    </row>
    <row r="7747" spans="7:8">
      <c r="G7747" s="31" t="str">
        <f t="shared" si="60"/>
        <v> </v>
      </c>
      <c r="H7747" s="31" t="str">
        <f t="shared" si="61"/>
        <v> </v>
      </c>
    </row>
    <row r="7748" spans="7:8">
      <c r="G7748" s="31" t="str">
        <f t="shared" si="60"/>
        <v> </v>
      </c>
      <c r="H7748" s="31" t="str">
        <f t="shared" si="61"/>
        <v> </v>
      </c>
    </row>
    <row r="7749" spans="7:8">
      <c r="G7749" s="31" t="str">
        <f t="shared" si="60"/>
        <v> </v>
      </c>
      <c r="H7749" s="31" t="str">
        <f t="shared" si="61"/>
        <v> </v>
      </c>
    </row>
    <row r="7750" spans="7:8">
      <c r="G7750" s="31" t="str">
        <f t="shared" si="60"/>
        <v> </v>
      </c>
      <c r="H7750" s="31" t="str">
        <f t="shared" si="61"/>
        <v> </v>
      </c>
    </row>
    <row r="7751" spans="7:8">
      <c r="G7751" s="31" t="str">
        <f t="shared" si="60"/>
        <v> </v>
      </c>
      <c r="H7751" s="31" t="str">
        <f t="shared" si="61"/>
        <v> </v>
      </c>
    </row>
    <row r="7752" spans="7:8">
      <c r="G7752" s="31" t="str">
        <f t="shared" si="60"/>
        <v> </v>
      </c>
      <c r="H7752" s="31" t="str">
        <f t="shared" si="61"/>
        <v> </v>
      </c>
    </row>
    <row r="7753" spans="7:8">
      <c r="G7753" s="31" t="str">
        <f t="shared" si="60"/>
        <v> </v>
      </c>
      <c r="H7753" s="31" t="str">
        <f t="shared" si="61"/>
        <v> </v>
      </c>
    </row>
    <row r="7754" spans="7:8">
      <c r="G7754" s="31" t="str">
        <f t="shared" si="60"/>
        <v> </v>
      </c>
      <c r="H7754" s="31" t="str">
        <f t="shared" si="61"/>
        <v> </v>
      </c>
    </row>
    <row r="7755" spans="7:8">
      <c r="G7755" s="31" t="str">
        <f t="shared" si="60"/>
        <v> </v>
      </c>
      <c r="H7755" s="31" t="str">
        <f t="shared" si="61"/>
        <v> </v>
      </c>
    </row>
    <row r="7756" spans="7:8">
      <c r="G7756" s="31" t="str">
        <f t="shared" si="60"/>
        <v> </v>
      </c>
      <c r="H7756" s="31" t="str">
        <f t="shared" si="61"/>
        <v> </v>
      </c>
    </row>
    <row r="7757" spans="7:8">
      <c r="G7757" s="31" t="str">
        <f t="shared" si="60"/>
        <v> </v>
      </c>
      <c r="H7757" s="31" t="str">
        <f t="shared" si="61"/>
        <v> </v>
      </c>
    </row>
    <row r="7758" spans="7:8">
      <c r="G7758" s="31" t="str">
        <f t="shared" si="60"/>
        <v> </v>
      </c>
      <c r="H7758" s="31" t="str">
        <f t="shared" si="61"/>
        <v> </v>
      </c>
    </row>
    <row r="7759" spans="7:8">
      <c r="G7759" s="31" t="str">
        <f t="shared" si="60"/>
        <v> </v>
      </c>
      <c r="H7759" s="31" t="str">
        <f t="shared" si="61"/>
        <v> </v>
      </c>
    </row>
    <row r="7760" spans="7:8">
      <c r="G7760" s="31" t="str">
        <f t="shared" si="60"/>
        <v> </v>
      </c>
      <c r="H7760" s="31" t="str">
        <f t="shared" si="61"/>
        <v> </v>
      </c>
    </row>
    <row r="7761" spans="7:8">
      <c r="G7761" s="31" t="str">
        <f t="shared" si="60"/>
        <v> </v>
      </c>
      <c r="H7761" s="31" t="str">
        <f t="shared" si="61"/>
        <v> </v>
      </c>
    </row>
    <row r="7762" spans="7:8">
      <c r="G7762" s="31" t="str">
        <f t="shared" si="60"/>
        <v> </v>
      </c>
      <c r="H7762" s="31" t="str">
        <f t="shared" si="61"/>
        <v> </v>
      </c>
    </row>
    <row r="7763" spans="7:8">
      <c r="G7763" s="31" t="str">
        <f t="shared" si="60"/>
        <v> </v>
      </c>
      <c r="H7763" s="31" t="str">
        <f t="shared" si="61"/>
        <v> </v>
      </c>
    </row>
    <row r="7764" spans="7:8">
      <c r="G7764" s="31" t="str">
        <f t="shared" si="60"/>
        <v> </v>
      </c>
      <c r="H7764" s="31" t="str">
        <f t="shared" si="61"/>
        <v> </v>
      </c>
    </row>
    <row r="7765" spans="7:8">
      <c r="G7765" s="31" t="str">
        <f t="shared" si="60"/>
        <v> </v>
      </c>
      <c r="H7765" s="31" t="str">
        <f t="shared" si="61"/>
        <v> </v>
      </c>
    </row>
    <row r="7766" spans="7:8">
      <c r="G7766" s="31" t="str">
        <f t="shared" si="60"/>
        <v> </v>
      </c>
      <c r="H7766" s="31" t="str">
        <f t="shared" si="61"/>
        <v> </v>
      </c>
    </row>
    <row r="7767" spans="7:8">
      <c r="G7767" s="31" t="str">
        <f t="shared" si="60"/>
        <v> </v>
      </c>
      <c r="H7767" s="31" t="str">
        <f t="shared" si="61"/>
        <v> </v>
      </c>
    </row>
    <row r="7768" spans="7:8">
      <c r="G7768" s="31" t="str">
        <f t="shared" si="60"/>
        <v> </v>
      </c>
      <c r="H7768" s="31" t="str">
        <f t="shared" si="61"/>
        <v> </v>
      </c>
    </row>
    <row r="7769" spans="7:8">
      <c r="G7769" s="31" t="str">
        <f t="shared" si="60"/>
        <v> </v>
      </c>
      <c r="H7769" s="31" t="str">
        <f t="shared" si="61"/>
        <v> </v>
      </c>
    </row>
    <row r="7770" spans="7:8">
      <c r="G7770" s="31" t="str">
        <f t="shared" si="60"/>
        <v> </v>
      </c>
      <c r="H7770" s="31" t="str">
        <f t="shared" si="61"/>
        <v> </v>
      </c>
    </row>
    <row r="7771" spans="7:8">
      <c r="G7771" s="31" t="str">
        <f t="shared" si="60"/>
        <v> </v>
      </c>
      <c r="H7771" s="31" t="str">
        <f t="shared" si="61"/>
        <v> </v>
      </c>
    </row>
    <row r="7772" spans="7:8">
      <c r="G7772" s="31" t="str">
        <f t="shared" si="60"/>
        <v> </v>
      </c>
      <c r="H7772" s="31" t="str">
        <f t="shared" si="61"/>
        <v> </v>
      </c>
    </row>
    <row r="7773" spans="7:8">
      <c r="G7773" s="31" t="str">
        <f t="shared" si="60"/>
        <v> </v>
      </c>
      <c r="H7773" s="31" t="str">
        <f t="shared" si="61"/>
        <v> </v>
      </c>
    </row>
    <row r="7774" spans="7:8">
      <c r="G7774" s="31" t="str">
        <f t="shared" si="60"/>
        <v> </v>
      </c>
      <c r="H7774" s="31" t="str">
        <f t="shared" si="61"/>
        <v> </v>
      </c>
    </row>
    <row r="7775" spans="7:8">
      <c r="G7775" s="31" t="str">
        <f t="shared" si="60"/>
        <v> </v>
      </c>
      <c r="H7775" s="31" t="str">
        <f t="shared" si="61"/>
        <v> </v>
      </c>
    </row>
    <row r="7776" spans="7:8">
      <c r="G7776" s="31" t="str">
        <f t="shared" si="60"/>
        <v> </v>
      </c>
      <c r="H7776" s="31" t="str">
        <f t="shared" si="61"/>
        <v> </v>
      </c>
    </row>
    <row r="7777" spans="7:8">
      <c r="G7777" s="31" t="str">
        <f t="shared" si="60"/>
        <v> </v>
      </c>
      <c r="H7777" s="31" t="str">
        <f t="shared" si="61"/>
        <v> </v>
      </c>
    </row>
    <row r="7778" spans="7:8">
      <c r="G7778" s="31" t="str">
        <f t="shared" si="60"/>
        <v> </v>
      </c>
      <c r="H7778" s="31" t="str">
        <f t="shared" si="61"/>
        <v> </v>
      </c>
    </row>
    <row r="7779" spans="7:8">
      <c r="G7779" s="31" t="str">
        <f t="shared" si="60"/>
        <v> </v>
      </c>
      <c r="H7779" s="31" t="str">
        <f t="shared" si="61"/>
        <v> </v>
      </c>
    </row>
    <row r="7780" spans="7:8">
      <c r="G7780" s="31" t="str">
        <f t="shared" si="60"/>
        <v> </v>
      </c>
      <c r="H7780" s="31" t="str">
        <f t="shared" si="61"/>
        <v> </v>
      </c>
    </row>
    <row r="7781" spans="7:8">
      <c r="G7781" s="31" t="str">
        <f t="shared" si="60"/>
        <v> </v>
      </c>
      <c r="H7781" s="31" t="str">
        <f t="shared" si="61"/>
        <v> </v>
      </c>
    </row>
    <row r="7782" spans="7:8">
      <c r="G7782" s="31" t="str">
        <f t="shared" si="60"/>
        <v> </v>
      </c>
      <c r="H7782" s="31" t="str">
        <f t="shared" si="61"/>
        <v> </v>
      </c>
    </row>
    <row r="7783" spans="7:8">
      <c r="G7783" s="31" t="str">
        <f t="shared" si="60"/>
        <v> </v>
      </c>
      <c r="H7783" s="31" t="str">
        <f t="shared" si="61"/>
        <v> </v>
      </c>
    </row>
    <row r="7784" spans="7:8">
      <c r="G7784" s="31" t="str">
        <f t="shared" si="60"/>
        <v> </v>
      </c>
      <c r="H7784" s="31" t="str">
        <f t="shared" si="61"/>
        <v> </v>
      </c>
    </row>
    <row r="7785" spans="7:8">
      <c r="G7785" s="31" t="str">
        <f t="shared" si="60"/>
        <v> </v>
      </c>
      <c r="H7785" s="31" t="str">
        <f t="shared" si="61"/>
        <v> </v>
      </c>
    </row>
    <row r="7786" spans="7:8">
      <c r="G7786" s="31" t="str">
        <f t="shared" si="60"/>
        <v> </v>
      </c>
      <c r="H7786" s="31" t="str">
        <f t="shared" si="61"/>
        <v> </v>
      </c>
    </row>
    <row r="7787" spans="7:8">
      <c r="G7787" s="31" t="str">
        <f t="shared" si="60"/>
        <v> </v>
      </c>
      <c r="H7787" s="31" t="str">
        <f t="shared" si="61"/>
        <v> </v>
      </c>
    </row>
    <row r="7788" spans="7:8">
      <c r="G7788" s="31" t="str">
        <f t="shared" si="60"/>
        <v> </v>
      </c>
      <c r="H7788" s="31" t="str">
        <f t="shared" si="61"/>
        <v> </v>
      </c>
    </row>
    <row r="7789" spans="7:8">
      <c r="G7789" s="31" t="str">
        <f t="shared" si="60"/>
        <v> </v>
      </c>
      <c r="H7789" s="31" t="str">
        <f t="shared" si="61"/>
        <v> </v>
      </c>
    </row>
    <row r="7790" spans="7:8">
      <c r="G7790" s="31" t="str">
        <f t="shared" si="60"/>
        <v> </v>
      </c>
      <c r="H7790" s="31" t="str">
        <f t="shared" si="61"/>
        <v> </v>
      </c>
    </row>
    <row r="7791" spans="7:8">
      <c r="G7791" s="31" t="str">
        <f t="shared" si="60"/>
        <v> </v>
      </c>
      <c r="H7791" s="31" t="str">
        <f t="shared" si="61"/>
        <v> </v>
      </c>
    </row>
    <row r="7792" spans="7:8">
      <c r="G7792" s="31" t="str">
        <f t="shared" si="60"/>
        <v> </v>
      </c>
      <c r="H7792" s="31" t="str">
        <f t="shared" si="61"/>
        <v> </v>
      </c>
    </row>
    <row r="7793" spans="7:8">
      <c r="G7793" s="31" t="str">
        <f t="shared" si="60"/>
        <v> </v>
      </c>
      <c r="H7793" s="31" t="str">
        <f t="shared" si="61"/>
        <v> </v>
      </c>
    </row>
    <row r="7794" spans="7:8">
      <c r="G7794" s="31" t="str">
        <f t="shared" si="60"/>
        <v> </v>
      </c>
      <c r="H7794" s="31" t="str">
        <f t="shared" si="61"/>
        <v> </v>
      </c>
    </row>
    <row r="7795" spans="7:8">
      <c r="G7795" s="31" t="str">
        <f t="shared" si="60"/>
        <v> </v>
      </c>
      <c r="H7795" s="31" t="str">
        <f t="shared" si="61"/>
        <v> </v>
      </c>
    </row>
    <row r="7796" spans="7:8">
      <c r="G7796" s="31" t="str">
        <f t="shared" si="60"/>
        <v> </v>
      </c>
      <c r="H7796" s="31" t="str">
        <f t="shared" si="61"/>
        <v> </v>
      </c>
    </row>
    <row r="7797" spans="7:8">
      <c r="G7797" s="31" t="str">
        <f t="shared" si="60"/>
        <v> </v>
      </c>
      <c r="H7797" s="31" t="str">
        <f t="shared" si="61"/>
        <v> </v>
      </c>
    </row>
    <row r="7798" spans="7:8">
      <c r="G7798" s="31" t="str">
        <f t="shared" si="60"/>
        <v> </v>
      </c>
      <c r="H7798" s="31" t="str">
        <f t="shared" si="61"/>
        <v> </v>
      </c>
    </row>
    <row r="7799" spans="7:8">
      <c r="G7799" s="31" t="str">
        <f t="shared" si="60"/>
        <v> </v>
      </c>
      <c r="H7799" s="31" t="str">
        <f t="shared" si="61"/>
        <v> </v>
      </c>
    </row>
    <row r="7800" spans="7:8">
      <c r="G7800" s="31" t="str">
        <f t="shared" si="60"/>
        <v> </v>
      </c>
      <c r="H7800" s="31" t="str">
        <f t="shared" si="61"/>
        <v> </v>
      </c>
    </row>
    <row r="7801" spans="7:8">
      <c r="G7801" s="31" t="str">
        <f t="shared" si="60"/>
        <v> </v>
      </c>
      <c r="H7801" s="31" t="str">
        <f t="shared" si="61"/>
        <v> </v>
      </c>
    </row>
    <row r="7802" spans="7:8">
      <c r="G7802" s="31" t="str">
        <f t="shared" si="60"/>
        <v> </v>
      </c>
      <c r="H7802" s="31" t="str">
        <f t="shared" si="61"/>
        <v> </v>
      </c>
    </row>
    <row r="7803" spans="7:8">
      <c r="G7803" s="31" t="str">
        <f t="shared" si="60"/>
        <v> </v>
      </c>
      <c r="H7803" s="31" t="str">
        <f t="shared" si="61"/>
        <v> </v>
      </c>
    </row>
    <row r="7804" spans="7:8">
      <c r="G7804" s="31" t="str">
        <f t="shared" si="60"/>
        <v> </v>
      </c>
      <c r="H7804" s="31" t="str">
        <f t="shared" si="61"/>
        <v> </v>
      </c>
    </row>
    <row r="7805" spans="7:8">
      <c r="G7805" s="31" t="str">
        <f t="shared" si="60"/>
        <v> </v>
      </c>
      <c r="H7805" s="31" t="str">
        <f t="shared" si="61"/>
        <v> </v>
      </c>
    </row>
    <row r="7806" spans="7:8">
      <c r="G7806" s="31" t="str">
        <f t="shared" si="60"/>
        <v> </v>
      </c>
      <c r="H7806" s="31" t="str">
        <f t="shared" si="61"/>
        <v> </v>
      </c>
    </row>
    <row r="7807" spans="7:8">
      <c r="G7807" s="31" t="str">
        <f t="shared" si="60"/>
        <v> </v>
      </c>
      <c r="H7807" s="31" t="str">
        <f t="shared" si="61"/>
        <v> </v>
      </c>
    </row>
    <row r="7808" spans="7:8">
      <c r="G7808" s="31" t="str">
        <f t="shared" si="60"/>
        <v> </v>
      </c>
      <c r="H7808" s="31" t="str">
        <f t="shared" si="61"/>
        <v> </v>
      </c>
    </row>
    <row r="7809" spans="7:8">
      <c r="G7809" s="31" t="str">
        <f t="shared" si="60"/>
        <v> </v>
      </c>
      <c r="H7809" s="31" t="str">
        <f t="shared" si="61"/>
        <v> </v>
      </c>
    </row>
    <row r="7810" spans="7:8">
      <c r="G7810" s="31" t="str">
        <f t="shared" si="60"/>
        <v> </v>
      </c>
      <c r="H7810" s="31" t="str">
        <f t="shared" si="61"/>
        <v> </v>
      </c>
    </row>
    <row r="7811" spans="7:8">
      <c r="G7811" s="31" t="str">
        <f t="shared" si="60"/>
        <v> </v>
      </c>
      <c r="H7811" s="31" t="str">
        <f t="shared" si="61"/>
        <v> </v>
      </c>
    </row>
    <row r="7812" spans="7:8">
      <c r="G7812" s="31" t="str">
        <f t="shared" si="60"/>
        <v> </v>
      </c>
      <c r="H7812" s="31" t="str">
        <f t="shared" si="61"/>
        <v> </v>
      </c>
    </row>
    <row r="7813" spans="7:8">
      <c r="G7813" s="31" t="str">
        <f t="shared" si="60"/>
        <v> </v>
      </c>
      <c r="H7813" s="31" t="str">
        <f t="shared" si="61"/>
        <v> </v>
      </c>
    </row>
    <row r="7814" spans="7:8">
      <c r="G7814" s="31" t="str">
        <f t="shared" si="60"/>
        <v> </v>
      </c>
      <c r="H7814" s="31" t="str">
        <f t="shared" si="61"/>
        <v> </v>
      </c>
    </row>
    <row r="7815" spans="7:8">
      <c r="G7815" s="31" t="str">
        <f t="shared" si="60"/>
        <v> </v>
      </c>
      <c r="H7815" s="31" t="str">
        <f t="shared" si="61"/>
        <v> </v>
      </c>
    </row>
    <row r="7816" spans="7:8">
      <c r="G7816" s="31" t="str">
        <f t="shared" si="60"/>
        <v> </v>
      </c>
      <c r="H7816" s="31" t="str">
        <f t="shared" si="61"/>
        <v> </v>
      </c>
    </row>
    <row r="7817" spans="7:8">
      <c r="G7817" s="31" t="str">
        <f t="shared" si="60"/>
        <v> </v>
      </c>
      <c r="H7817" s="31" t="str">
        <f t="shared" si="61"/>
        <v> </v>
      </c>
    </row>
    <row r="7818" spans="7:8">
      <c r="G7818" s="31" t="str">
        <f t="shared" si="60"/>
        <v> </v>
      </c>
      <c r="H7818" s="31" t="str">
        <f t="shared" si="61"/>
        <v> </v>
      </c>
    </row>
    <row r="7819" spans="7:8">
      <c r="G7819" s="31" t="str">
        <f t="shared" si="60"/>
        <v> </v>
      </c>
      <c r="H7819" s="31" t="str">
        <f t="shared" si="61"/>
        <v> </v>
      </c>
    </row>
    <row r="7820" spans="7:8">
      <c r="G7820" s="31" t="str">
        <f t="shared" si="60"/>
        <v> </v>
      </c>
      <c r="H7820" s="31" t="str">
        <f t="shared" si="61"/>
        <v> </v>
      </c>
    </row>
    <row r="7821" spans="7:8">
      <c r="G7821" s="31" t="str">
        <f t="shared" si="60"/>
        <v> </v>
      </c>
      <c r="H7821" s="31" t="str">
        <f t="shared" si="61"/>
        <v> </v>
      </c>
    </row>
    <row r="7822" spans="7:8">
      <c r="G7822" s="31" t="str">
        <f t="shared" si="60"/>
        <v> </v>
      </c>
      <c r="H7822" s="31" t="str">
        <f t="shared" si="61"/>
        <v> </v>
      </c>
    </row>
    <row r="7823" spans="7:8">
      <c r="G7823" s="31" t="str">
        <f t="shared" si="60"/>
        <v> </v>
      </c>
      <c r="H7823" s="31" t="str">
        <f t="shared" si="61"/>
        <v> </v>
      </c>
    </row>
    <row r="7824" spans="7:8">
      <c r="G7824" s="31" t="str">
        <f t="shared" si="60"/>
        <v> </v>
      </c>
      <c r="H7824" s="31" t="str">
        <f t="shared" si="61"/>
        <v> </v>
      </c>
    </row>
    <row r="7825" spans="7:8">
      <c r="G7825" s="31" t="str">
        <f t="shared" si="60"/>
        <v> </v>
      </c>
      <c r="H7825" s="31" t="str">
        <f t="shared" si="61"/>
        <v> </v>
      </c>
    </row>
    <row r="7826" spans="7:8">
      <c r="G7826" s="31" t="str">
        <f t="shared" si="60"/>
        <v> </v>
      </c>
      <c r="H7826" s="31" t="str">
        <f t="shared" si="61"/>
        <v> </v>
      </c>
    </row>
    <row r="7827" spans="7:8">
      <c r="G7827" s="31" t="str">
        <f t="shared" si="60"/>
        <v> </v>
      </c>
      <c r="H7827" s="31" t="str">
        <f t="shared" si="61"/>
        <v> </v>
      </c>
    </row>
    <row r="7828" spans="7:8">
      <c r="G7828" s="31" t="str">
        <f t="shared" si="60"/>
        <v> </v>
      </c>
      <c r="H7828" s="31" t="str">
        <f t="shared" si="61"/>
        <v> </v>
      </c>
    </row>
    <row r="7829" spans="7:8">
      <c r="G7829" s="31" t="str">
        <f t="shared" si="60"/>
        <v> </v>
      </c>
      <c r="H7829" s="31" t="str">
        <f t="shared" si="61"/>
        <v> </v>
      </c>
    </row>
    <row r="7830" spans="7:8">
      <c r="G7830" s="31" t="str">
        <f t="shared" si="60"/>
        <v> </v>
      </c>
      <c r="H7830" s="31" t="str">
        <f t="shared" si="61"/>
        <v> </v>
      </c>
    </row>
    <row r="7831" spans="7:8">
      <c r="G7831" s="31" t="str">
        <f t="shared" si="60"/>
        <v> </v>
      </c>
      <c r="H7831" s="31" t="str">
        <f t="shared" si="61"/>
        <v> </v>
      </c>
    </row>
    <row r="7832" spans="7:8">
      <c r="G7832" s="31" t="str">
        <f t="shared" si="60"/>
        <v> </v>
      </c>
      <c r="H7832" s="31" t="str">
        <f t="shared" si="61"/>
        <v> </v>
      </c>
    </row>
    <row r="7833" spans="7:8">
      <c r="G7833" s="31" t="str">
        <f t="shared" si="60"/>
        <v> </v>
      </c>
      <c r="H7833" s="31" t="str">
        <f t="shared" si="61"/>
        <v> </v>
      </c>
    </row>
    <row r="7834" spans="7:8">
      <c r="G7834" s="31" t="str">
        <f t="shared" si="60"/>
        <v> </v>
      </c>
      <c r="H7834" s="31" t="str">
        <f t="shared" si="61"/>
        <v> </v>
      </c>
    </row>
    <row r="7835" spans="7:8">
      <c r="G7835" s="31" t="str">
        <f t="shared" si="60"/>
        <v> </v>
      </c>
      <c r="H7835" s="31" t="str">
        <f t="shared" si="61"/>
        <v> </v>
      </c>
    </row>
    <row r="7836" spans="7:8">
      <c r="G7836" s="31" t="str">
        <f t="shared" si="60"/>
        <v> </v>
      </c>
      <c r="H7836" s="31" t="str">
        <f t="shared" si="61"/>
        <v> </v>
      </c>
    </row>
    <row r="7837" spans="7:8">
      <c r="G7837" s="31" t="str">
        <f t="shared" si="60"/>
        <v> </v>
      </c>
      <c r="H7837" s="31" t="str">
        <f t="shared" si="61"/>
        <v> </v>
      </c>
    </row>
    <row r="7838" spans="7:8">
      <c r="G7838" s="31" t="str">
        <f t="shared" si="60"/>
        <v> </v>
      </c>
      <c r="H7838" s="31" t="str">
        <f t="shared" si="61"/>
        <v> </v>
      </c>
    </row>
    <row r="7839" spans="7:8">
      <c r="G7839" s="31" t="str">
        <f t="shared" si="60"/>
        <v> </v>
      </c>
      <c r="H7839" s="31" t="str">
        <f t="shared" si="61"/>
        <v> </v>
      </c>
    </row>
    <row r="7840" spans="7:8">
      <c r="G7840" s="31" t="str">
        <f t="shared" si="60"/>
        <v> </v>
      </c>
      <c r="H7840" s="31" t="str">
        <f t="shared" si="61"/>
        <v> </v>
      </c>
    </row>
    <row r="7841" spans="7:8">
      <c r="G7841" s="31" t="str">
        <f t="shared" si="60"/>
        <v> </v>
      </c>
      <c r="H7841" s="31" t="str">
        <f t="shared" si="61"/>
        <v> </v>
      </c>
    </row>
    <row r="7842" spans="7:8">
      <c r="G7842" s="31" t="str">
        <f t="shared" si="60"/>
        <v> </v>
      </c>
      <c r="H7842" s="31" t="str">
        <f t="shared" si="61"/>
        <v> </v>
      </c>
    </row>
    <row r="7843" spans="7:8">
      <c r="G7843" s="31" t="str">
        <f t="shared" si="60"/>
        <v> </v>
      </c>
      <c r="H7843" s="31" t="str">
        <f t="shared" si="61"/>
        <v> </v>
      </c>
    </row>
    <row r="7844" spans="7:8">
      <c r="G7844" s="31" t="str">
        <f t="shared" si="60"/>
        <v> </v>
      </c>
      <c r="H7844" s="31" t="str">
        <f t="shared" si="61"/>
        <v> </v>
      </c>
    </row>
    <row r="7845" spans="7:8">
      <c r="G7845" s="31" t="str">
        <f t="shared" si="60"/>
        <v> </v>
      </c>
      <c r="H7845" s="31" t="str">
        <f t="shared" si="61"/>
        <v> </v>
      </c>
    </row>
    <row r="7846" spans="7:8">
      <c r="G7846" s="31" t="str">
        <f t="shared" si="60"/>
        <v> </v>
      </c>
      <c r="H7846" s="31" t="str">
        <f t="shared" si="61"/>
        <v> </v>
      </c>
    </row>
    <row r="7847" spans="7:8">
      <c r="G7847" s="31" t="str">
        <f t="shared" si="60"/>
        <v> </v>
      </c>
      <c r="H7847" s="31" t="str">
        <f t="shared" si="61"/>
        <v> </v>
      </c>
    </row>
    <row r="7848" spans="7:8">
      <c r="G7848" s="31" t="str">
        <f t="shared" si="60"/>
        <v> </v>
      </c>
      <c r="H7848" s="31" t="str">
        <f t="shared" si="61"/>
        <v> </v>
      </c>
    </row>
    <row r="7849" spans="7:8">
      <c r="G7849" s="31" t="str">
        <f t="shared" si="60"/>
        <v> </v>
      </c>
      <c r="H7849" s="31" t="str">
        <f t="shared" si="61"/>
        <v> </v>
      </c>
    </row>
    <row r="7850" spans="7:8">
      <c r="G7850" s="31" t="str">
        <f t="shared" si="60"/>
        <v> </v>
      </c>
      <c r="H7850" s="31" t="str">
        <f t="shared" si="61"/>
        <v> </v>
      </c>
    </row>
    <row r="7851" spans="7:8">
      <c r="G7851" s="31" t="str">
        <f t="shared" si="60"/>
        <v> </v>
      </c>
      <c r="H7851" s="31" t="str">
        <f t="shared" si="61"/>
        <v> </v>
      </c>
    </row>
    <row r="7852" spans="7:8">
      <c r="G7852" s="31" t="str">
        <f t="shared" si="60"/>
        <v> </v>
      </c>
      <c r="H7852" s="31" t="str">
        <f t="shared" si="61"/>
        <v> </v>
      </c>
    </row>
    <row r="7853" spans="7:8">
      <c r="G7853" s="31" t="str">
        <f t="shared" si="60"/>
        <v> </v>
      </c>
      <c r="H7853" s="31" t="str">
        <f t="shared" si="61"/>
        <v> </v>
      </c>
    </row>
    <row r="7854" spans="7:8">
      <c r="G7854" s="31" t="str">
        <f t="shared" si="60"/>
        <v> </v>
      </c>
      <c r="H7854" s="31" t="str">
        <f t="shared" si="61"/>
        <v> </v>
      </c>
    </row>
    <row r="7855" spans="7:8">
      <c r="G7855" s="31" t="str">
        <f t="shared" si="60"/>
        <v> </v>
      </c>
      <c r="H7855" s="31" t="str">
        <f t="shared" si="61"/>
        <v> </v>
      </c>
    </row>
    <row r="7856" spans="7:8">
      <c r="G7856" s="31" t="str">
        <f t="shared" si="60"/>
        <v> </v>
      </c>
      <c r="H7856" s="31" t="str">
        <f t="shared" si="61"/>
        <v> </v>
      </c>
    </row>
    <row r="7857" spans="7:8">
      <c r="G7857" s="31" t="str">
        <f t="shared" si="60"/>
        <v> </v>
      </c>
      <c r="H7857" s="31" t="str">
        <f t="shared" si="61"/>
        <v> </v>
      </c>
    </row>
    <row r="7858" spans="7:8">
      <c r="G7858" s="31" t="str">
        <f t="shared" si="60"/>
        <v> </v>
      </c>
      <c r="H7858" s="31" t="str">
        <f t="shared" si="61"/>
        <v> </v>
      </c>
    </row>
    <row r="7859" spans="7:8">
      <c r="G7859" s="31" t="str">
        <f t="shared" si="60"/>
        <v> </v>
      </c>
      <c r="H7859" s="31" t="str">
        <f t="shared" si="61"/>
        <v> </v>
      </c>
    </row>
    <row r="7860" spans="7:8">
      <c r="G7860" s="31" t="str">
        <f t="shared" si="60"/>
        <v> </v>
      </c>
      <c r="H7860" s="31" t="str">
        <f t="shared" si="61"/>
        <v> </v>
      </c>
    </row>
    <row r="7861" spans="7:8">
      <c r="G7861" s="31" t="str">
        <f t="shared" si="60"/>
        <v> </v>
      </c>
      <c r="H7861" s="31" t="str">
        <f t="shared" si="61"/>
        <v> </v>
      </c>
    </row>
    <row r="7862" spans="7:8">
      <c r="G7862" s="31" t="str">
        <f t="shared" si="60"/>
        <v> </v>
      </c>
      <c r="H7862" s="31" t="str">
        <f t="shared" si="61"/>
        <v> </v>
      </c>
    </row>
    <row r="7863" spans="7:8">
      <c r="G7863" s="31" t="str">
        <f t="shared" si="60"/>
        <v> </v>
      </c>
      <c r="H7863" s="31" t="str">
        <f t="shared" si="61"/>
        <v> </v>
      </c>
    </row>
    <row r="7864" spans="7:8">
      <c r="G7864" s="31" t="str">
        <f t="shared" si="60"/>
        <v> </v>
      </c>
      <c r="H7864" s="31" t="str">
        <f t="shared" si="61"/>
        <v> </v>
      </c>
    </row>
    <row r="7865" spans="7:8">
      <c r="G7865" s="31" t="str">
        <f t="shared" si="60"/>
        <v> </v>
      </c>
      <c r="H7865" s="31" t="str">
        <f t="shared" si="61"/>
        <v> </v>
      </c>
    </row>
    <row r="7866" spans="7:8">
      <c r="G7866" s="31" t="str">
        <f t="shared" si="60"/>
        <v> </v>
      </c>
      <c r="H7866" s="31" t="str">
        <f t="shared" si="61"/>
        <v> </v>
      </c>
    </row>
    <row r="7867" spans="7:8">
      <c r="G7867" s="31" t="str">
        <f t="shared" si="60"/>
        <v> </v>
      </c>
      <c r="H7867" s="31" t="str">
        <f t="shared" si="61"/>
        <v> </v>
      </c>
    </row>
    <row r="7868" spans="7:8">
      <c r="G7868" s="31" t="str">
        <f t="shared" si="60"/>
        <v> </v>
      </c>
      <c r="H7868" s="31" t="str">
        <f t="shared" si="61"/>
        <v> </v>
      </c>
    </row>
    <row r="7869" spans="7:8">
      <c r="G7869" s="31" t="str">
        <f t="shared" si="60"/>
        <v> </v>
      </c>
      <c r="H7869" s="31" t="str">
        <f t="shared" si="61"/>
        <v> </v>
      </c>
    </row>
    <row r="7870" spans="7:8">
      <c r="G7870" s="31" t="str">
        <f t="shared" si="60"/>
        <v> </v>
      </c>
      <c r="H7870" s="31" t="str">
        <f t="shared" si="61"/>
        <v> </v>
      </c>
    </row>
    <row r="7871" spans="7:8">
      <c r="G7871" s="31" t="str">
        <f t="shared" si="60"/>
        <v> </v>
      </c>
      <c r="H7871" s="31" t="str">
        <f t="shared" si="61"/>
        <v> </v>
      </c>
    </row>
    <row r="7872" spans="7:8">
      <c r="G7872" s="31" t="str">
        <f t="shared" si="60"/>
        <v> </v>
      </c>
      <c r="H7872" s="31" t="str">
        <f t="shared" si="61"/>
        <v> </v>
      </c>
    </row>
    <row r="7873" spans="7:8">
      <c r="G7873" s="31" t="str">
        <f t="shared" si="60"/>
        <v> </v>
      </c>
      <c r="H7873" s="31" t="str">
        <f t="shared" si="61"/>
        <v> </v>
      </c>
    </row>
    <row r="7874" spans="7:8">
      <c r="G7874" s="31" t="str">
        <f t="shared" si="60"/>
        <v> </v>
      </c>
      <c r="H7874" s="31" t="str">
        <f t="shared" si="61"/>
        <v> </v>
      </c>
    </row>
    <row r="7875" spans="7:8">
      <c r="G7875" s="31" t="str">
        <f t="shared" si="60"/>
        <v> </v>
      </c>
      <c r="H7875" s="31" t="str">
        <f t="shared" si="61"/>
        <v> </v>
      </c>
    </row>
    <row r="7876" spans="7:8">
      <c r="G7876" s="31" t="str">
        <f t="shared" si="60"/>
        <v> </v>
      </c>
      <c r="H7876" s="31" t="str">
        <f t="shared" si="61"/>
        <v> </v>
      </c>
    </row>
    <row r="7877" spans="7:8">
      <c r="G7877" s="31" t="str">
        <f t="shared" si="60"/>
        <v> </v>
      </c>
      <c r="H7877" s="31" t="str">
        <f t="shared" si="61"/>
        <v> </v>
      </c>
    </row>
    <row r="7878" spans="7:8">
      <c r="G7878" s="31" t="str">
        <f t="shared" si="60"/>
        <v> </v>
      </c>
      <c r="H7878" s="31" t="str">
        <f t="shared" si="61"/>
        <v> </v>
      </c>
    </row>
    <row r="7879" spans="7:8">
      <c r="G7879" s="31" t="str">
        <f t="shared" si="60"/>
        <v> </v>
      </c>
      <c r="H7879" s="31" t="str">
        <f t="shared" si="61"/>
        <v> </v>
      </c>
    </row>
    <row r="7880" spans="7:8">
      <c r="G7880" s="31" t="str">
        <f t="shared" si="60"/>
        <v> </v>
      </c>
      <c r="H7880" s="31" t="str">
        <f t="shared" si="61"/>
        <v> </v>
      </c>
    </row>
    <row r="7881" spans="7:8">
      <c r="G7881" s="31" t="str">
        <f t="shared" si="60"/>
        <v> </v>
      </c>
      <c r="H7881" s="31" t="str">
        <f t="shared" si="61"/>
        <v> </v>
      </c>
    </row>
    <row r="7882" spans="7:8">
      <c r="G7882" s="31" t="str">
        <f t="shared" si="60"/>
        <v> </v>
      </c>
      <c r="H7882" s="31" t="str">
        <f t="shared" si="61"/>
        <v> </v>
      </c>
    </row>
    <row r="7883" spans="7:8">
      <c r="G7883" s="31" t="str">
        <f t="shared" si="60"/>
        <v> </v>
      </c>
      <c r="H7883" s="31" t="str">
        <f t="shared" si="61"/>
        <v> </v>
      </c>
    </row>
    <row r="7884" spans="7:8">
      <c r="G7884" s="31" t="str">
        <f t="shared" si="60"/>
        <v> </v>
      </c>
      <c r="H7884" s="31" t="str">
        <f t="shared" si="61"/>
        <v> </v>
      </c>
    </row>
    <row r="7885" spans="7:8">
      <c r="G7885" s="31" t="str">
        <f t="shared" si="60"/>
        <v> </v>
      </c>
      <c r="H7885" s="31" t="str">
        <f t="shared" si="61"/>
        <v> </v>
      </c>
    </row>
    <row r="7886" spans="7:8">
      <c r="G7886" s="31" t="str">
        <f t="shared" si="60"/>
        <v> </v>
      </c>
      <c r="H7886" s="31" t="str">
        <f t="shared" si="61"/>
        <v> </v>
      </c>
    </row>
    <row r="7887" spans="7:8">
      <c r="G7887" s="31" t="str">
        <f t="shared" si="60"/>
        <v> </v>
      </c>
      <c r="H7887" s="31" t="str">
        <f t="shared" si="61"/>
        <v> </v>
      </c>
    </row>
    <row r="7888" spans="7:8">
      <c r="G7888" s="31" t="str">
        <f t="shared" si="60"/>
        <v> </v>
      </c>
      <c r="H7888" s="31" t="str">
        <f t="shared" si="61"/>
        <v> </v>
      </c>
    </row>
    <row r="7889" spans="7:8">
      <c r="G7889" s="31" t="str">
        <f t="shared" si="60"/>
        <v> </v>
      </c>
      <c r="H7889" s="31" t="str">
        <f t="shared" si="61"/>
        <v> </v>
      </c>
    </row>
    <row r="7890" spans="7:8">
      <c r="G7890" s="31" t="str">
        <f t="shared" si="60"/>
        <v> </v>
      </c>
      <c r="H7890" s="31" t="str">
        <f t="shared" si="61"/>
        <v> </v>
      </c>
    </row>
    <row r="7891" spans="7:8">
      <c r="G7891" s="31" t="str">
        <f t="shared" si="60"/>
        <v> </v>
      </c>
      <c r="H7891" s="31" t="str">
        <f t="shared" si="61"/>
        <v> </v>
      </c>
    </row>
    <row r="7892" spans="7:8">
      <c r="G7892" s="31" t="str">
        <f t="shared" si="60"/>
        <v> </v>
      </c>
      <c r="H7892" s="31" t="str">
        <f t="shared" si="61"/>
        <v> </v>
      </c>
    </row>
    <row r="7893" spans="7:8">
      <c r="G7893" s="31" t="str">
        <f t="shared" si="60"/>
        <v> </v>
      </c>
      <c r="H7893" s="31" t="str">
        <f t="shared" si="61"/>
        <v> </v>
      </c>
    </row>
    <row r="7894" spans="7:8">
      <c r="G7894" s="31" t="str">
        <f t="shared" si="60"/>
        <v> </v>
      </c>
      <c r="H7894" s="31" t="str">
        <f t="shared" si="61"/>
        <v> </v>
      </c>
    </row>
    <row r="7895" spans="7:8">
      <c r="G7895" s="31" t="str">
        <f t="shared" si="60"/>
        <v> </v>
      </c>
      <c r="H7895" s="31" t="str">
        <f t="shared" si="61"/>
        <v> </v>
      </c>
    </row>
    <row r="7896" spans="7:8">
      <c r="G7896" s="31" t="str">
        <f t="shared" si="60"/>
        <v> </v>
      </c>
      <c r="H7896" s="31" t="str">
        <f t="shared" si="61"/>
        <v> </v>
      </c>
    </row>
    <row r="7897" spans="7:8">
      <c r="G7897" s="31" t="str">
        <f t="shared" si="60"/>
        <v> </v>
      </c>
      <c r="H7897" s="31" t="str">
        <f t="shared" si="61"/>
        <v> </v>
      </c>
    </row>
    <row r="7898" spans="7:8">
      <c r="G7898" s="31" t="str">
        <f t="shared" si="60"/>
        <v> </v>
      </c>
      <c r="H7898" s="31" t="str">
        <f t="shared" si="61"/>
        <v> </v>
      </c>
    </row>
    <row r="7899" spans="7:8">
      <c r="G7899" s="31" t="str">
        <f t="shared" si="60"/>
        <v> </v>
      </c>
      <c r="H7899" s="31" t="str">
        <f t="shared" si="61"/>
        <v> </v>
      </c>
    </row>
    <row r="7900" spans="7:8">
      <c r="G7900" s="31" t="str">
        <f t="shared" si="60"/>
        <v> </v>
      </c>
      <c r="H7900" s="31" t="str">
        <f t="shared" si="61"/>
        <v> </v>
      </c>
    </row>
    <row r="7901" spans="7:8">
      <c r="G7901" s="31" t="str">
        <f t="shared" si="60"/>
        <v> </v>
      </c>
      <c r="H7901" s="31" t="str">
        <f t="shared" si="61"/>
        <v> </v>
      </c>
    </row>
    <row r="7902" spans="7:8">
      <c r="G7902" s="31" t="str">
        <f t="shared" si="60"/>
        <v> </v>
      </c>
      <c r="H7902" s="31" t="str">
        <f t="shared" si="61"/>
        <v> </v>
      </c>
    </row>
    <row r="7903" spans="7:8">
      <c r="G7903" s="31" t="str">
        <f t="shared" si="60"/>
        <v> </v>
      </c>
      <c r="H7903" s="31" t="str">
        <f t="shared" si="61"/>
        <v> </v>
      </c>
    </row>
    <row r="7904" spans="7:8">
      <c r="G7904" s="31" t="str">
        <f t="shared" si="60"/>
        <v> </v>
      </c>
      <c r="H7904" s="31" t="str">
        <f t="shared" si="61"/>
        <v> </v>
      </c>
    </row>
    <row r="7905" spans="7:8">
      <c r="G7905" s="31" t="str">
        <f t="shared" si="60"/>
        <v> </v>
      </c>
      <c r="H7905" s="31" t="str">
        <f t="shared" si="61"/>
        <v> </v>
      </c>
    </row>
    <row r="7906" spans="7:8">
      <c r="G7906" s="31" t="str">
        <f t="shared" si="60"/>
        <v> </v>
      </c>
      <c r="H7906" s="31" t="str">
        <f t="shared" si="61"/>
        <v> </v>
      </c>
    </row>
    <row r="7907" spans="7:8">
      <c r="G7907" s="31" t="str">
        <f t="shared" ref="G7907:G8161" si="62">IFERROR(IF($D7907&gt;0,IF($D7907=$G$1,$F7907," ")," ")," ")</f>
        <v> </v>
      </c>
      <c r="H7907" s="31" t="str">
        <f t="shared" ref="H7907:H8161" si="63">IFERROR(IF($D7907&gt;0,IF($D7907=$H$1,$F7907," ")," ")," ")</f>
        <v> </v>
      </c>
    </row>
    <row r="7908" spans="7:8">
      <c r="G7908" s="31" t="str">
        <f t="shared" si="62"/>
        <v> </v>
      </c>
      <c r="H7908" s="31" t="str">
        <f t="shared" si="63"/>
        <v> </v>
      </c>
    </row>
    <row r="7909" spans="7:8">
      <c r="G7909" s="31" t="str">
        <f t="shared" si="62"/>
        <v> </v>
      </c>
      <c r="H7909" s="31" t="str">
        <f t="shared" si="63"/>
        <v> </v>
      </c>
    </row>
    <row r="7910" spans="7:8">
      <c r="G7910" s="31" t="str">
        <f t="shared" si="62"/>
        <v> </v>
      </c>
      <c r="H7910" s="31" t="str">
        <f t="shared" si="63"/>
        <v> </v>
      </c>
    </row>
    <row r="7911" spans="7:8">
      <c r="G7911" s="31" t="str">
        <f t="shared" si="62"/>
        <v> </v>
      </c>
      <c r="H7911" s="31" t="str">
        <f t="shared" si="63"/>
        <v> </v>
      </c>
    </row>
    <row r="7912" spans="7:8">
      <c r="G7912" s="31" t="str">
        <f t="shared" si="62"/>
        <v> </v>
      </c>
      <c r="H7912" s="31" t="str">
        <f t="shared" si="63"/>
        <v> </v>
      </c>
    </row>
    <row r="7913" spans="7:8">
      <c r="G7913" s="31" t="str">
        <f t="shared" si="62"/>
        <v> </v>
      </c>
      <c r="H7913" s="31" t="str">
        <f t="shared" si="63"/>
        <v> </v>
      </c>
    </row>
    <row r="7914" spans="7:8">
      <c r="G7914" s="31" t="str">
        <f t="shared" si="62"/>
        <v> </v>
      </c>
      <c r="H7914" s="31" t="str">
        <f t="shared" si="63"/>
        <v> </v>
      </c>
    </row>
    <row r="7915" spans="7:8">
      <c r="G7915" s="31" t="str">
        <f t="shared" si="62"/>
        <v> </v>
      </c>
      <c r="H7915" s="31" t="str">
        <f t="shared" si="63"/>
        <v> </v>
      </c>
    </row>
    <row r="7916" spans="7:8">
      <c r="G7916" s="31" t="str">
        <f t="shared" si="62"/>
        <v> </v>
      </c>
      <c r="H7916" s="31" t="str">
        <f t="shared" si="63"/>
        <v> </v>
      </c>
    </row>
    <row r="7917" spans="7:8">
      <c r="G7917" s="31" t="str">
        <f t="shared" si="62"/>
        <v> </v>
      </c>
      <c r="H7917" s="31" t="str">
        <f t="shared" si="63"/>
        <v> </v>
      </c>
    </row>
    <row r="7918" spans="7:8">
      <c r="G7918" s="31" t="str">
        <f t="shared" si="62"/>
        <v> </v>
      </c>
      <c r="H7918" s="31" t="str">
        <f t="shared" si="63"/>
        <v> </v>
      </c>
    </row>
    <row r="7919" spans="7:8">
      <c r="G7919" s="31" t="str">
        <f t="shared" si="62"/>
        <v> </v>
      </c>
      <c r="H7919" s="31" t="str">
        <f t="shared" si="63"/>
        <v> </v>
      </c>
    </row>
    <row r="7920" spans="7:8">
      <c r="G7920" s="31" t="str">
        <f t="shared" si="62"/>
        <v> </v>
      </c>
      <c r="H7920" s="31" t="str">
        <f t="shared" si="63"/>
        <v> </v>
      </c>
    </row>
    <row r="7921" spans="7:8">
      <c r="G7921" s="31" t="str">
        <f t="shared" si="62"/>
        <v> </v>
      </c>
      <c r="H7921" s="31" t="str">
        <f t="shared" si="63"/>
        <v> </v>
      </c>
    </row>
    <row r="7922" spans="7:8">
      <c r="G7922" s="31" t="str">
        <f t="shared" si="62"/>
        <v> </v>
      </c>
      <c r="H7922" s="31" t="str">
        <f t="shared" si="63"/>
        <v> </v>
      </c>
    </row>
    <row r="7923" spans="7:8">
      <c r="G7923" s="31" t="str">
        <f t="shared" si="62"/>
        <v> </v>
      </c>
      <c r="H7923" s="31" t="str">
        <f t="shared" si="63"/>
        <v> </v>
      </c>
    </row>
    <row r="7924" spans="7:8">
      <c r="G7924" s="31" t="str">
        <f t="shared" si="62"/>
        <v> </v>
      </c>
      <c r="H7924" s="31" t="str">
        <f t="shared" si="63"/>
        <v> </v>
      </c>
    </row>
    <row r="7925" spans="7:8">
      <c r="G7925" s="31" t="str">
        <f t="shared" si="62"/>
        <v> </v>
      </c>
      <c r="H7925" s="31" t="str">
        <f t="shared" si="63"/>
        <v> </v>
      </c>
    </row>
    <row r="7926" spans="7:8">
      <c r="G7926" s="31" t="str">
        <f t="shared" si="62"/>
        <v> </v>
      </c>
      <c r="H7926" s="31" t="str">
        <f t="shared" si="63"/>
        <v> </v>
      </c>
    </row>
    <row r="7927" spans="7:8">
      <c r="G7927" s="31" t="str">
        <f t="shared" si="62"/>
        <v> </v>
      </c>
      <c r="H7927" s="31" t="str">
        <f t="shared" si="63"/>
        <v> </v>
      </c>
    </row>
    <row r="7928" spans="7:8">
      <c r="G7928" s="31" t="str">
        <f t="shared" si="62"/>
        <v> </v>
      </c>
      <c r="H7928" s="31" t="str">
        <f t="shared" si="63"/>
        <v> </v>
      </c>
    </row>
    <row r="7929" spans="7:8">
      <c r="G7929" s="31" t="str">
        <f t="shared" si="62"/>
        <v> </v>
      </c>
      <c r="H7929" s="31" t="str">
        <f t="shared" si="63"/>
        <v> </v>
      </c>
    </row>
    <row r="7930" spans="7:8">
      <c r="G7930" s="31" t="str">
        <f t="shared" si="62"/>
        <v> </v>
      </c>
      <c r="H7930" s="31" t="str">
        <f t="shared" si="63"/>
        <v> </v>
      </c>
    </row>
    <row r="7931" spans="7:8">
      <c r="G7931" s="31" t="str">
        <f t="shared" si="62"/>
        <v> </v>
      </c>
      <c r="H7931" s="31" t="str">
        <f t="shared" si="63"/>
        <v> </v>
      </c>
    </row>
    <row r="7932" spans="7:8">
      <c r="G7932" s="31" t="str">
        <f t="shared" si="62"/>
        <v> </v>
      </c>
      <c r="H7932" s="31" t="str">
        <f t="shared" si="63"/>
        <v> </v>
      </c>
    </row>
    <row r="7933" spans="7:8">
      <c r="G7933" s="31" t="str">
        <f t="shared" si="62"/>
        <v> </v>
      </c>
      <c r="H7933" s="31" t="str">
        <f t="shared" si="63"/>
        <v> </v>
      </c>
    </row>
    <row r="7934" spans="7:8">
      <c r="G7934" s="31" t="str">
        <f t="shared" si="62"/>
        <v> </v>
      </c>
      <c r="H7934" s="31" t="str">
        <f t="shared" si="63"/>
        <v> </v>
      </c>
    </row>
    <row r="7935" spans="7:8">
      <c r="G7935" s="31" t="str">
        <f t="shared" si="62"/>
        <v> </v>
      </c>
      <c r="H7935" s="31" t="str">
        <f t="shared" si="63"/>
        <v> </v>
      </c>
    </row>
    <row r="7936" spans="7:8">
      <c r="G7936" s="31" t="str">
        <f t="shared" si="62"/>
        <v> </v>
      </c>
      <c r="H7936" s="31" t="str">
        <f t="shared" si="63"/>
        <v> </v>
      </c>
    </row>
    <row r="7937" spans="7:8">
      <c r="G7937" s="31" t="str">
        <f t="shared" si="62"/>
        <v> </v>
      </c>
      <c r="H7937" s="31" t="str">
        <f t="shared" si="63"/>
        <v> </v>
      </c>
    </row>
    <row r="7938" spans="7:8">
      <c r="G7938" s="31" t="str">
        <f t="shared" si="62"/>
        <v> </v>
      </c>
      <c r="H7938" s="31" t="str">
        <f t="shared" si="63"/>
        <v> </v>
      </c>
    </row>
    <row r="7939" spans="7:8">
      <c r="G7939" s="31" t="str">
        <f t="shared" si="62"/>
        <v> </v>
      </c>
      <c r="H7939" s="31" t="str">
        <f t="shared" si="63"/>
        <v> </v>
      </c>
    </row>
    <row r="7940" spans="7:8">
      <c r="G7940" s="31" t="str">
        <f t="shared" si="62"/>
        <v> </v>
      </c>
      <c r="H7940" s="31" t="str">
        <f t="shared" si="63"/>
        <v> </v>
      </c>
    </row>
    <row r="7941" spans="7:8">
      <c r="G7941" s="31" t="str">
        <f t="shared" si="62"/>
        <v> </v>
      </c>
      <c r="H7941" s="31" t="str">
        <f t="shared" si="63"/>
        <v> </v>
      </c>
    </row>
    <row r="7942" spans="7:8">
      <c r="G7942" s="31" t="str">
        <f t="shared" si="62"/>
        <v> </v>
      </c>
      <c r="H7942" s="31" t="str">
        <f t="shared" si="63"/>
        <v> </v>
      </c>
    </row>
    <row r="7943" spans="7:8">
      <c r="G7943" s="31" t="str">
        <f t="shared" si="62"/>
        <v> </v>
      </c>
      <c r="H7943" s="31" t="str">
        <f t="shared" si="63"/>
        <v> </v>
      </c>
    </row>
    <row r="7944" spans="7:8">
      <c r="G7944" s="31" t="str">
        <f t="shared" si="62"/>
        <v> </v>
      </c>
      <c r="H7944" s="31" t="str">
        <f t="shared" si="63"/>
        <v> </v>
      </c>
    </row>
    <row r="7945" spans="7:8">
      <c r="G7945" s="31" t="str">
        <f t="shared" si="62"/>
        <v> </v>
      </c>
      <c r="H7945" s="31" t="str">
        <f t="shared" si="63"/>
        <v> </v>
      </c>
    </row>
    <row r="7946" spans="7:8">
      <c r="G7946" s="31" t="str">
        <f t="shared" si="62"/>
        <v> </v>
      </c>
      <c r="H7946" s="31" t="str">
        <f t="shared" si="63"/>
        <v> </v>
      </c>
    </row>
    <row r="7947" spans="7:8">
      <c r="G7947" s="31" t="str">
        <f t="shared" si="62"/>
        <v> </v>
      </c>
      <c r="H7947" s="31" t="str">
        <f t="shared" si="63"/>
        <v> </v>
      </c>
    </row>
    <row r="7948" spans="7:8">
      <c r="G7948" s="31" t="str">
        <f t="shared" si="62"/>
        <v> </v>
      </c>
      <c r="H7948" s="31" t="str">
        <f t="shared" si="63"/>
        <v> </v>
      </c>
    </row>
    <row r="7949" spans="7:8">
      <c r="G7949" s="31" t="str">
        <f t="shared" si="62"/>
        <v> </v>
      </c>
      <c r="H7949" s="31" t="str">
        <f t="shared" si="63"/>
        <v> </v>
      </c>
    </row>
    <row r="7950" spans="7:8">
      <c r="G7950" s="31" t="str">
        <f t="shared" si="62"/>
        <v> </v>
      </c>
      <c r="H7950" s="31" t="str">
        <f t="shared" si="63"/>
        <v> </v>
      </c>
    </row>
    <row r="7951" spans="7:8">
      <c r="G7951" s="31" t="str">
        <f t="shared" si="62"/>
        <v> </v>
      </c>
      <c r="H7951" s="31" t="str">
        <f t="shared" si="63"/>
        <v> </v>
      </c>
    </row>
    <row r="7952" spans="7:8">
      <c r="G7952" s="31" t="str">
        <f t="shared" si="62"/>
        <v> </v>
      </c>
      <c r="H7952" s="31" t="str">
        <f t="shared" si="63"/>
        <v> </v>
      </c>
    </row>
    <row r="7953" spans="7:8">
      <c r="G7953" s="31" t="str">
        <f t="shared" si="62"/>
        <v> </v>
      </c>
      <c r="H7953" s="31" t="str">
        <f t="shared" si="63"/>
        <v> </v>
      </c>
    </row>
    <row r="7954" spans="7:8">
      <c r="G7954" s="31" t="str">
        <f t="shared" si="62"/>
        <v> </v>
      </c>
      <c r="H7954" s="31" t="str">
        <f t="shared" si="63"/>
        <v> </v>
      </c>
    </row>
    <row r="7955" spans="7:8">
      <c r="G7955" s="31" t="str">
        <f t="shared" si="62"/>
        <v> </v>
      </c>
      <c r="H7955" s="31" t="str">
        <f t="shared" si="63"/>
        <v> </v>
      </c>
    </row>
    <row r="7956" spans="7:8">
      <c r="G7956" s="31" t="str">
        <f t="shared" si="62"/>
        <v> </v>
      </c>
      <c r="H7956" s="31" t="str">
        <f t="shared" si="63"/>
        <v> </v>
      </c>
    </row>
    <row r="7957" spans="7:8">
      <c r="G7957" s="31" t="str">
        <f t="shared" si="62"/>
        <v> </v>
      </c>
      <c r="H7957" s="31" t="str">
        <f t="shared" si="63"/>
        <v> </v>
      </c>
    </row>
    <row r="7958" spans="7:8">
      <c r="G7958" s="31" t="str">
        <f t="shared" si="62"/>
        <v> </v>
      </c>
      <c r="H7958" s="31" t="str">
        <f t="shared" si="63"/>
        <v> </v>
      </c>
    </row>
    <row r="7959" spans="7:8">
      <c r="G7959" s="31" t="str">
        <f t="shared" si="62"/>
        <v> </v>
      </c>
      <c r="H7959" s="31" t="str">
        <f t="shared" si="63"/>
        <v> </v>
      </c>
    </row>
    <row r="7960" spans="7:8">
      <c r="G7960" s="31" t="str">
        <f t="shared" si="62"/>
        <v> </v>
      </c>
      <c r="H7960" s="31" t="str">
        <f t="shared" si="63"/>
        <v> </v>
      </c>
    </row>
    <row r="7961" spans="7:8">
      <c r="G7961" s="31" t="str">
        <f t="shared" si="62"/>
        <v> </v>
      </c>
      <c r="H7961" s="31" t="str">
        <f t="shared" si="63"/>
        <v> </v>
      </c>
    </row>
    <row r="7962" spans="7:8">
      <c r="G7962" s="31" t="str">
        <f t="shared" si="62"/>
        <v> </v>
      </c>
      <c r="H7962" s="31" t="str">
        <f t="shared" si="63"/>
        <v> </v>
      </c>
    </row>
    <row r="7963" spans="7:8">
      <c r="G7963" s="31" t="str">
        <f t="shared" si="62"/>
        <v> </v>
      </c>
      <c r="H7963" s="31" t="str">
        <f t="shared" si="63"/>
        <v> </v>
      </c>
    </row>
    <row r="7964" spans="7:8">
      <c r="G7964" s="31" t="str">
        <f t="shared" si="62"/>
        <v> </v>
      </c>
      <c r="H7964" s="31" t="str">
        <f t="shared" si="63"/>
        <v> </v>
      </c>
    </row>
    <row r="7965" spans="7:8">
      <c r="G7965" s="31" t="str">
        <f t="shared" si="62"/>
        <v> </v>
      </c>
      <c r="H7965" s="31" t="str">
        <f t="shared" si="63"/>
        <v> </v>
      </c>
    </row>
    <row r="7966" spans="7:8">
      <c r="G7966" s="31" t="str">
        <f t="shared" si="62"/>
        <v> </v>
      </c>
      <c r="H7966" s="31" t="str">
        <f t="shared" si="63"/>
        <v> </v>
      </c>
    </row>
    <row r="7967" spans="7:8">
      <c r="G7967" s="31" t="str">
        <f t="shared" si="62"/>
        <v> </v>
      </c>
      <c r="H7967" s="31" t="str">
        <f t="shared" si="63"/>
        <v> </v>
      </c>
    </row>
    <row r="7968" spans="7:8">
      <c r="G7968" s="31" t="str">
        <f t="shared" si="62"/>
        <v> </v>
      </c>
      <c r="H7968" s="31" t="str">
        <f t="shared" si="63"/>
        <v> </v>
      </c>
    </row>
    <row r="7969" spans="7:8">
      <c r="G7969" s="31" t="str">
        <f t="shared" si="62"/>
        <v> </v>
      </c>
      <c r="H7969" s="31" t="str">
        <f t="shared" si="63"/>
        <v> </v>
      </c>
    </row>
    <row r="7970" spans="7:8">
      <c r="G7970" s="31" t="str">
        <f t="shared" si="62"/>
        <v> </v>
      </c>
      <c r="H7970" s="31" t="str">
        <f t="shared" si="63"/>
        <v> </v>
      </c>
    </row>
    <row r="7971" spans="7:8">
      <c r="G7971" s="31" t="str">
        <f t="shared" si="62"/>
        <v> </v>
      </c>
      <c r="H7971" s="31" t="str">
        <f t="shared" si="63"/>
        <v> </v>
      </c>
    </row>
    <row r="7972" spans="7:8">
      <c r="G7972" s="31" t="str">
        <f t="shared" si="62"/>
        <v> </v>
      </c>
      <c r="H7972" s="31" t="str">
        <f t="shared" si="63"/>
        <v> </v>
      </c>
    </row>
    <row r="7973" spans="7:8">
      <c r="G7973" s="31" t="str">
        <f t="shared" si="62"/>
        <v> </v>
      </c>
      <c r="H7973" s="31" t="str">
        <f t="shared" si="63"/>
        <v> </v>
      </c>
    </row>
    <row r="7974" spans="7:8">
      <c r="G7974" s="31" t="str">
        <f t="shared" si="62"/>
        <v> </v>
      </c>
      <c r="H7974" s="31" t="str">
        <f t="shared" si="63"/>
        <v> </v>
      </c>
    </row>
    <row r="7975" spans="7:8">
      <c r="G7975" s="31" t="str">
        <f t="shared" si="62"/>
        <v> </v>
      </c>
      <c r="H7975" s="31" t="str">
        <f t="shared" si="63"/>
        <v> </v>
      </c>
    </row>
    <row r="7976" spans="7:8">
      <c r="G7976" s="31" t="str">
        <f t="shared" si="62"/>
        <v> </v>
      </c>
      <c r="H7976" s="31" t="str">
        <f t="shared" si="63"/>
        <v> </v>
      </c>
    </row>
    <row r="7977" spans="7:8">
      <c r="G7977" s="31" t="str">
        <f t="shared" si="62"/>
        <v> </v>
      </c>
      <c r="H7977" s="31" t="str">
        <f t="shared" si="63"/>
        <v> </v>
      </c>
    </row>
    <row r="7978" spans="7:8">
      <c r="G7978" s="31" t="str">
        <f t="shared" si="62"/>
        <v> </v>
      </c>
      <c r="H7978" s="31" t="str">
        <f t="shared" si="63"/>
        <v> </v>
      </c>
    </row>
    <row r="7979" spans="7:8">
      <c r="G7979" s="31" t="str">
        <f t="shared" si="62"/>
        <v> </v>
      </c>
      <c r="H7979" s="31" t="str">
        <f t="shared" si="63"/>
        <v> </v>
      </c>
    </row>
    <row r="7980" spans="7:8">
      <c r="G7980" s="31" t="str">
        <f t="shared" si="62"/>
        <v> </v>
      </c>
      <c r="H7980" s="31" t="str">
        <f t="shared" si="63"/>
        <v> </v>
      </c>
    </row>
    <row r="7981" spans="7:8">
      <c r="G7981" s="31" t="str">
        <f t="shared" si="62"/>
        <v> </v>
      </c>
      <c r="H7981" s="31" t="str">
        <f t="shared" si="63"/>
        <v> </v>
      </c>
    </row>
    <row r="7982" spans="7:8">
      <c r="G7982" s="31" t="str">
        <f t="shared" si="62"/>
        <v> </v>
      </c>
      <c r="H7982" s="31" t="str">
        <f t="shared" si="63"/>
        <v> </v>
      </c>
    </row>
    <row r="7983" spans="7:8">
      <c r="G7983" s="31" t="str">
        <f t="shared" si="62"/>
        <v> </v>
      </c>
      <c r="H7983" s="31" t="str">
        <f t="shared" si="63"/>
        <v> </v>
      </c>
    </row>
    <row r="7984" spans="7:8">
      <c r="G7984" s="31" t="str">
        <f t="shared" si="62"/>
        <v> </v>
      </c>
      <c r="H7984" s="31" t="str">
        <f t="shared" si="63"/>
        <v> </v>
      </c>
    </row>
    <row r="7985" spans="7:8">
      <c r="G7985" s="31" t="str">
        <f t="shared" si="62"/>
        <v> </v>
      </c>
      <c r="H7985" s="31" t="str">
        <f t="shared" si="63"/>
        <v> </v>
      </c>
    </row>
    <row r="7986" spans="7:8">
      <c r="G7986" s="31" t="str">
        <f t="shared" si="62"/>
        <v> </v>
      </c>
      <c r="H7986" s="31" t="str">
        <f t="shared" si="63"/>
        <v> </v>
      </c>
    </row>
    <row r="7987" spans="7:8">
      <c r="G7987" s="31" t="str">
        <f t="shared" si="62"/>
        <v> </v>
      </c>
      <c r="H7987" s="31" t="str">
        <f t="shared" si="63"/>
        <v> </v>
      </c>
    </row>
    <row r="7988" spans="7:8">
      <c r="G7988" s="31" t="str">
        <f t="shared" si="62"/>
        <v> </v>
      </c>
      <c r="H7988" s="31" t="str">
        <f t="shared" si="63"/>
        <v> </v>
      </c>
    </row>
    <row r="7989" spans="7:8">
      <c r="G7989" s="31" t="str">
        <f t="shared" si="62"/>
        <v> </v>
      </c>
      <c r="H7989" s="31" t="str">
        <f t="shared" si="63"/>
        <v> </v>
      </c>
    </row>
    <row r="7990" spans="7:8">
      <c r="G7990" s="31" t="str">
        <f t="shared" si="62"/>
        <v> </v>
      </c>
      <c r="H7990" s="31" t="str">
        <f t="shared" si="63"/>
        <v> </v>
      </c>
    </row>
    <row r="7991" spans="7:8">
      <c r="G7991" s="31" t="str">
        <f t="shared" si="62"/>
        <v> </v>
      </c>
      <c r="H7991" s="31" t="str">
        <f t="shared" si="63"/>
        <v> </v>
      </c>
    </row>
    <row r="7992" spans="7:8">
      <c r="G7992" s="31" t="str">
        <f t="shared" si="62"/>
        <v> </v>
      </c>
      <c r="H7992" s="31" t="str">
        <f t="shared" si="63"/>
        <v> </v>
      </c>
    </row>
    <row r="7993" spans="7:8">
      <c r="G7993" s="31" t="str">
        <f t="shared" si="62"/>
        <v> </v>
      </c>
      <c r="H7993" s="31" t="str">
        <f t="shared" si="63"/>
        <v> </v>
      </c>
    </row>
    <row r="7994" spans="7:8">
      <c r="G7994" s="31" t="str">
        <f t="shared" si="62"/>
        <v> </v>
      </c>
      <c r="H7994" s="31" t="str">
        <f t="shared" si="63"/>
        <v> </v>
      </c>
    </row>
    <row r="7995" spans="7:8">
      <c r="G7995" s="31" t="str">
        <f t="shared" si="62"/>
        <v> </v>
      </c>
      <c r="H7995" s="31" t="str">
        <f t="shared" si="63"/>
        <v> </v>
      </c>
    </row>
    <row r="7996" spans="7:8">
      <c r="G7996" s="31" t="str">
        <f t="shared" si="62"/>
        <v> </v>
      </c>
      <c r="H7996" s="31" t="str">
        <f t="shared" si="63"/>
        <v> </v>
      </c>
    </row>
    <row r="7997" spans="7:8">
      <c r="G7997" s="31" t="str">
        <f t="shared" si="62"/>
        <v> </v>
      </c>
      <c r="H7997" s="31" t="str">
        <f t="shared" si="63"/>
        <v> </v>
      </c>
    </row>
    <row r="7998" spans="7:8">
      <c r="G7998" s="31" t="str">
        <f t="shared" si="62"/>
        <v> </v>
      </c>
      <c r="H7998" s="31" t="str">
        <f t="shared" si="63"/>
        <v> </v>
      </c>
    </row>
    <row r="7999" spans="7:8">
      <c r="G7999" s="31" t="str">
        <f t="shared" si="62"/>
        <v> </v>
      </c>
      <c r="H7999" s="31" t="str">
        <f t="shared" si="63"/>
        <v> </v>
      </c>
    </row>
    <row r="8000" spans="7:8">
      <c r="G8000" s="31" t="str">
        <f t="shared" si="62"/>
        <v> </v>
      </c>
      <c r="H8000" s="31" t="str">
        <f t="shared" si="63"/>
        <v> </v>
      </c>
    </row>
    <row r="8001" spans="7:8">
      <c r="G8001" s="31" t="str">
        <f t="shared" si="62"/>
        <v> </v>
      </c>
      <c r="H8001" s="31" t="str">
        <f t="shared" si="63"/>
        <v> </v>
      </c>
    </row>
    <row r="8002" spans="7:8">
      <c r="G8002" s="31" t="str">
        <f t="shared" si="62"/>
        <v> </v>
      </c>
      <c r="H8002" s="31" t="str">
        <f t="shared" si="63"/>
        <v> </v>
      </c>
    </row>
    <row r="8003" spans="7:8">
      <c r="G8003" s="31" t="str">
        <f t="shared" si="62"/>
        <v> </v>
      </c>
      <c r="H8003" s="31" t="str">
        <f t="shared" si="63"/>
        <v> </v>
      </c>
    </row>
    <row r="8004" spans="7:8">
      <c r="G8004" s="31" t="str">
        <f t="shared" si="62"/>
        <v> </v>
      </c>
      <c r="H8004" s="31" t="str">
        <f t="shared" si="63"/>
        <v> </v>
      </c>
    </row>
    <row r="8005" spans="7:8">
      <c r="G8005" s="31" t="str">
        <f t="shared" si="62"/>
        <v> </v>
      </c>
      <c r="H8005" s="31" t="str">
        <f t="shared" si="63"/>
        <v> </v>
      </c>
    </row>
    <row r="8006" spans="7:8">
      <c r="G8006" s="31" t="str">
        <f t="shared" si="62"/>
        <v> </v>
      </c>
      <c r="H8006" s="31" t="str">
        <f t="shared" si="63"/>
        <v> </v>
      </c>
    </row>
    <row r="8007" spans="7:8">
      <c r="G8007" s="31" t="str">
        <f t="shared" si="62"/>
        <v> </v>
      </c>
      <c r="H8007" s="31" t="str">
        <f t="shared" si="63"/>
        <v> </v>
      </c>
    </row>
    <row r="8008" spans="7:8">
      <c r="G8008" s="31" t="str">
        <f t="shared" si="62"/>
        <v> </v>
      </c>
      <c r="H8008" s="31" t="str">
        <f t="shared" si="63"/>
        <v> </v>
      </c>
    </row>
    <row r="8009" spans="7:8">
      <c r="G8009" s="31" t="str">
        <f t="shared" si="62"/>
        <v> </v>
      </c>
      <c r="H8009" s="31" t="str">
        <f t="shared" si="63"/>
        <v> </v>
      </c>
    </row>
    <row r="8010" spans="7:8">
      <c r="G8010" s="31" t="str">
        <f t="shared" si="62"/>
        <v> </v>
      </c>
      <c r="H8010" s="31" t="str">
        <f t="shared" si="63"/>
        <v> </v>
      </c>
    </row>
    <row r="8011" spans="7:8">
      <c r="G8011" s="31" t="str">
        <f t="shared" si="62"/>
        <v> </v>
      </c>
      <c r="H8011" s="31" t="str">
        <f t="shared" si="63"/>
        <v> </v>
      </c>
    </row>
    <row r="8012" spans="7:8">
      <c r="G8012" s="31" t="str">
        <f t="shared" si="62"/>
        <v> </v>
      </c>
      <c r="H8012" s="31" t="str">
        <f t="shared" si="63"/>
        <v> </v>
      </c>
    </row>
    <row r="8013" spans="7:8">
      <c r="G8013" s="31" t="str">
        <f t="shared" si="62"/>
        <v> </v>
      </c>
      <c r="H8013" s="31" t="str">
        <f t="shared" si="63"/>
        <v> </v>
      </c>
    </row>
    <row r="8014" spans="7:8">
      <c r="G8014" s="31" t="str">
        <f t="shared" si="62"/>
        <v> </v>
      </c>
      <c r="H8014" s="31" t="str">
        <f t="shared" si="63"/>
        <v> </v>
      </c>
    </row>
    <row r="8015" spans="7:8">
      <c r="G8015" s="31" t="str">
        <f t="shared" si="62"/>
        <v> </v>
      </c>
      <c r="H8015" s="31" t="str">
        <f t="shared" si="63"/>
        <v> </v>
      </c>
    </row>
    <row r="8016" spans="7:8">
      <c r="G8016" s="31" t="str">
        <f t="shared" si="62"/>
        <v> </v>
      </c>
      <c r="H8016" s="31" t="str">
        <f t="shared" si="63"/>
        <v> </v>
      </c>
    </row>
    <row r="8017" spans="7:8">
      <c r="G8017" s="31" t="str">
        <f t="shared" si="62"/>
        <v> </v>
      </c>
      <c r="H8017" s="31" t="str">
        <f t="shared" si="63"/>
        <v> </v>
      </c>
    </row>
    <row r="8018" spans="7:8">
      <c r="G8018" s="31" t="str">
        <f t="shared" si="62"/>
        <v> </v>
      </c>
      <c r="H8018" s="31" t="str">
        <f t="shared" si="63"/>
        <v> </v>
      </c>
    </row>
    <row r="8019" spans="7:8">
      <c r="G8019" s="31" t="str">
        <f t="shared" si="62"/>
        <v> </v>
      </c>
      <c r="H8019" s="31" t="str">
        <f t="shared" si="63"/>
        <v> </v>
      </c>
    </row>
    <row r="8020" spans="7:8">
      <c r="G8020" s="31" t="str">
        <f t="shared" si="62"/>
        <v> </v>
      </c>
      <c r="H8020" s="31" t="str">
        <f t="shared" si="63"/>
        <v> </v>
      </c>
    </row>
    <row r="8021" spans="7:8">
      <c r="G8021" s="31" t="str">
        <f t="shared" si="62"/>
        <v> </v>
      </c>
      <c r="H8021" s="31" t="str">
        <f t="shared" si="63"/>
        <v> </v>
      </c>
    </row>
    <row r="8022" spans="7:8">
      <c r="G8022" s="31" t="str">
        <f t="shared" si="62"/>
        <v> </v>
      </c>
      <c r="H8022" s="31" t="str">
        <f t="shared" si="63"/>
        <v> </v>
      </c>
    </row>
    <row r="8023" spans="7:8">
      <c r="G8023" s="31" t="str">
        <f t="shared" si="62"/>
        <v> </v>
      </c>
      <c r="H8023" s="31" t="str">
        <f t="shared" si="63"/>
        <v> </v>
      </c>
    </row>
    <row r="8024" spans="7:8">
      <c r="G8024" s="31" t="str">
        <f t="shared" si="62"/>
        <v> </v>
      </c>
      <c r="H8024" s="31" t="str">
        <f t="shared" si="63"/>
        <v> </v>
      </c>
    </row>
    <row r="8025" spans="7:8">
      <c r="G8025" s="31" t="str">
        <f t="shared" si="62"/>
        <v> </v>
      </c>
      <c r="H8025" s="31" t="str">
        <f t="shared" si="63"/>
        <v> </v>
      </c>
    </row>
    <row r="8026" spans="7:8">
      <c r="G8026" s="31" t="str">
        <f t="shared" si="62"/>
        <v> </v>
      </c>
      <c r="H8026" s="31" t="str">
        <f t="shared" si="63"/>
        <v> </v>
      </c>
    </row>
    <row r="8027" spans="7:8">
      <c r="G8027" s="31" t="str">
        <f t="shared" si="62"/>
        <v> </v>
      </c>
      <c r="H8027" s="31" t="str">
        <f t="shared" si="63"/>
        <v> </v>
      </c>
    </row>
    <row r="8028" spans="7:8">
      <c r="G8028" s="31" t="str">
        <f t="shared" si="62"/>
        <v> </v>
      </c>
      <c r="H8028" s="31" t="str">
        <f t="shared" si="63"/>
        <v> </v>
      </c>
    </row>
    <row r="8029" spans="7:8">
      <c r="G8029" s="31" t="str">
        <f t="shared" si="62"/>
        <v> </v>
      </c>
      <c r="H8029" s="31" t="str">
        <f t="shared" si="63"/>
        <v> </v>
      </c>
    </row>
    <row r="8030" spans="7:8">
      <c r="G8030" s="31" t="str">
        <f t="shared" si="62"/>
        <v> </v>
      </c>
      <c r="H8030" s="31" t="str">
        <f t="shared" si="63"/>
        <v> </v>
      </c>
    </row>
    <row r="8031" spans="7:8">
      <c r="G8031" s="31" t="str">
        <f t="shared" si="62"/>
        <v> </v>
      </c>
      <c r="H8031" s="31" t="str">
        <f t="shared" si="63"/>
        <v> </v>
      </c>
    </row>
    <row r="8032" spans="7:8">
      <c r="G8032" s="31" t="str">
        <f t="shared" si="62"/>
        <v> </v>
      </c>
      <c r="H8032" s="31" t="str">
        <f t="shared" si="63"/>
        <v> </v>
      </c>
    </row>
    <row r="8033" spans="7:8">
      <c r="G8033" s="31" t="str">
        <f t="shared" si="62"/>
        <v> </v>
      </c>
      <c r="H8033" s="31" t="str">
        <f t="shared" si="63"/>
        <v> </v>
      </c>
    </row>
    <row r="8034" spans="7:8">
      <c r="G8034" s="31" t="str">
        <f t="shared" si="62"/>
        <v> </v>
      </c>
      <c r="H8034" s="31" t="str">
        <f t="shared" si="63"/>
        <v> </v>
      </c>
    </row>
    <row r="8035" spans="7:8">
      <c r="G8035" s="31" t="str">
        <f t="shared" si="62"/>
        <v> </v>
      </c>
      <c r="H8035" s="31" t="str">
        <f t="shared" si="63"/>
        <v> </v>
      </c>
    </row>
    <row r="8036" spans="7:8">
      <c r="G8036" s="31" t="str">
        <f t="shared" si="62"/>
        <v> </v>
      </c>
      <c r="H8036" s="31" t="str">
        <f t="shared" si="63"/>
        <v> </v>
      </c>
    </row>
    <row r="8037" spans="7:8">
      <c r="G8037" s="31" t="str">
        <f t="shared" si="62"/>
        <v> </v>
      </c>
      <c r="H8037" s="31" t="str">
        <f t="shared" si="63"/>
        <v> </v>
      </c>
    </row>
    <row r="8038" spans="7:8">
      <c r="G8038" s="31" t="str">
        <f t="shared" si="62"/>
        <v> </v>
      </c>
      <c r="H8038" s="31" t="str">
        <f t="shared" si="63"/>
        <v> </v>
      </c>
    </row>
    <row r="8039" spans="7:8">
      <c r="G8039" s="31" t="str">
        <f t="shared" si="62"/>
        <v> </v>
      </c>
      <c r="H8039" s="31" t="str">
        <f t="shared" si="63"/>
        <v> </v>
      </c>
    </row>
    <row r="8040" spans="7:8">
      <c r="G8040" s="31" t="str">
        <f t="shared" si="62"/>
        <v> </v>
      </c>
      <c r="H8040" s="31" t="str">
        <f t="shared" si="63"/>
        <v> </v>
      </c>
    </row>
    <row r="8041" spans="7:8">
      <c r="G8041" s="31" t="str">
        <f t="shared" si="62"/>
        <v> </v>
      </c>
      <c r="H8041" s="31" t="str">
        <f t="shared" si="63"/>
        <v> </v>
      </c>
    </row>
    <row r="8042" spans="7:8">
      <c r="G8042" s="31" t="str">
        <f t="shared" si="62"/>
        <v> </v>
      </c>
      <c r="H8042" s="31" t="str">
        <f t="shared" si="63"/>
        <v> </v>
      </c>
    </row>
    <row r="8043" spans="7:8">
      <c r="G8043" s="31" t="str">
        <f t="shared" si="62"/>
        <v> </v>
      </c>
      <c r="H8043" s="31" t="str">
        <f t="shared" si="63"/>
        <v> </v>
      </c>
    </row>
    <row r="8044" spans="7:8">
      <c r="G8044" s="31" t="str">
        <f t="shared" si="62"/>
        <v> </v>
      </c>
      <c r="H8044" s="31" t="str">
        <f t="shared" si="63"/>
        <v> </v>
      </c>
    </row>
    <row r="8045" spans="7:8">
      <c r="G8045" s="31" t="str">
        <f t="shared" si="62"/>
        <v> </v>
      </c>
      <c r="H8045" s="31" t="str">
        <f t="shared" si="63"/>
        <v> </v>
      </c>
    </row>
    <row r="8046" spans="7:8">
      <c r="G8046" s="31" t="str">
        <f t="shared" si="62"/>
        <v> </v>
      </c>
      <c r="H8046" s="31" t="str">
        <f t="shared" si="63"/>
        <v> </v>
      </c>
    </row>
    <row r="8047" spans="7:8">
      <c r="G8047" s="31" t="str">
        <f t="shared" si="62"/>
        <v> </v>
      </c>
      <c r="H8047" s="31" t="str">
        <f t="shared" si="63"/>
        <v> </v>
      </c>
    </row>
    <row r="8048" spans="7:8">
      <c r="G8048" s="31" t="str">
        <f t="shared" si="62"/>
        <v> </v>
      </c>
      <c r="H8048" s="31" t="str">
        <f t="shared" si="63"/>
        <v> </v>
      </c>
    </row>
    <row r="8049" spans="7:8">
      <c r="G8049" s="31" t="str">
        <f t="shared" si="62"/>
        <v> </v>
      </c>
      <c r="H8049" s="31" t="str">
        <f t="shared" si="63"/>
        <v> </v>
      </c>
    </row>
    <row r="8050" spans="7:8">
      <c r="G8050" s="31" t="str">
        <f t="shared" si="62"/>
        <v> </v>
      </c>
      <c r="H8050" s="31" t="str">
        <f t="shared" si="63"/>
        <v> </v>
      </c>
    </row>
    <row r="8051" spans="7:8">
      <c r="G8051" s="31" t="str">
        <f t="shared" si="62"/>
        <v> </v>
      </c>
      <c r="H8051" s="31" t="str">
        <f t="shared" si="63"/>
        <v> </v>
      </c>
    </row>
    <row r="8052" spans="7:8">
      <c r="G8052" s="31" t="str">
        <f t="shared" si="62"/>
        <v> </v>
      </c>
      <c r="H8052" s="31" t="str">
        <f t="shared" si="63"/>
        <v> </v>
      </c>
    </row>
    <row r="8053" spans="7:8">
      <c r="G8053" s="31" t="str">
        <f t="shared" si="62"/>
        <v> </v>
      </c>
      <c r="H8053" s="31" t="str">
        <f t="shared" si="63"/>
        <v> </v>
      </c>
    </row>
    <row r="8054" spans="7:8">
      <c r="G8054" s="31" t="str">
        <f t="shared" si="62"/>
        <v> </v>
      </c>
      <c r="H8054" s="31" t="str">
        <f t="shared" si="63"/>
        <v> </v>
      </c>
    </row>
    <row r="8055" spans="7:8">
      <c r="G8055" s="31" t="str">
        <f t="shared" si="62"/>
        <v> </v>
      </c>
      <c r="H8055" s="31" t="str">
        <f t="shared" si="63"/>
        <v> </v>
      </c>
    </row>
    <row r="8056" spans="7:8">
      <c r="G8056" s="31" t="str">
        <f t="shared" si="62"/>
        <v> </v>
      </c>
      <c r="H8056" s="31" t="str">
        <f t="shared" si="63"/>
        <v> </v>
      </c>
    </row>
    <row r="8057" spans="7:8">
      <c r="G8057" s="31" t="str">
        <f t="shared" si="62"/>
        <v> </v>
      </c>
      <c r="H8057" s="31" t="str">
        <f t="shared" si="63"/>
        <v> </v>
      </c>
    </row>
    <row r="8058" spans="7:8">
      <c r="G8058" s="31" t="str">
        <f t="shared" si="62"/>
        <v> </v>
      </c>
      <c r="H8058" s="31" t="str">
        <f t="shared" si="63"/>
        <v> </v>
      </c>
    </row>
    <row r="8059" spans="7:8">
      <c r="G8059" s="31" t="str">
        <f t="shared" si="62"/>
        <v> </v>
      </c>
      <c r="H8059" s="31" t="str">
        <f t="shared" si="63"/>
        <v> </v>
      </c>
    </row>
    <row r="8060" spans="7:8">
      <c r="G8060" s="31" t="str">
        <f t="shared" si="62"/>
        <v> </v>
      </c>
      <c r="H8060" s="31" t="str">
        <f t="shared" si="63"/>
        <v> </v>
      </c>
    </row>
    <row r="8061" spans="7:8">
      <c r="G8061" s="31" t="str">
        <f t="shared" si="62"/>
        <v> </v>
      </c>
      <c r="H8061" s="31" t="str">
        <f t="shared" si="63"/>
        <v> </v>
      </c>
    </row>
    <row r="8062" spans="7:8">
      <c r="G8062" s="31" t="str">
        <f t="shared" si="62"/>
        <v> </v>
      </c>
      <c r="H8062" s="31" t="str">
        <f t="shared" si="63"/>
        <v> </v>
      </c>
    </row>
    <row r="8063" spans="7:8">
      <c r="G8063" s="31" t="str">
        <f t="shared" si="62"/>
        <v> </v>
      </c>
      <c r="H8063" s="31" t="str">
        <f t="shared" si="63"/>
        <v> </v>
      </c>
    </row>
    <row r="8064" spans="7:8">
      <c r="G8064" s="31" t="str">
        <f t="shared" si="62"/>
        <v> </v>
      </c>
      <c r="H8064" s="31" t="str">
        <f t="shared" si="63"/>
        <v> </v>
      </c>
    </row>
    <row r="8065" spans="7:8">
      <c r="G8065" s="31" t="str">
        <f t="shared" si="62"/>
        <v> </v>
      </c>
      <c r="H8065" s="31" t="str">
        <f t="shared" si="63"/>
        <v> </v>
      </c>
    </row>
    <row r="8066" spans="7:8">
      <c r="G8066" s="31" t="str">
        <f t="shared" si="62"/>
        <v> </v>
      </c>
      <c r="H8066" s="31" t="str">
        <f t="shared" si="63"/>
        <v> </v>
      </c>
    </row>
    <row r="8067" spans="7:8">
      <c r="G8067" s="31" t="str">
        <f t="shared" si="62"/>
        <v> </v>
      </c>
      <c r="H8067" s="31" t="str">
        <f t="shared" si="63"/>
        <v> </v>
      </c>
    </row>
    <row r="8068" spans="7:8">
      <c r="G8068" s="31" t="str">
        <f t="shared" si="62"/>
        <v> </v>
      </c>
      <c r="H8068" s="31" t="str">
        <f t="shared" si="63"/>
        <v> </v>
      </c>
    </row>
    <row r="8069" spans="7:8">
      <c r="G8069" s="31" t="str">
        <f t="shared" si="62"/>
        <v> </v>
      </c>
      <c r="H8069" s="31" t="str">
        <f t="shared" si="63"/>
        <v> </v>
      </c>
    </row>
    <row r="8070" spans="7:8">
      <c r="G8070" s="31" t="str">
        <f t="shared" si="62"/>
        <v> </v>
      </c>
      <c r="H8070" s="31" t="str">
        <f t="shared" si="63"/>
        <v> </v>
      </c>
    </row>
    <row r="8071" spans="7:8">
      <c r="G8071" s="31" t="str">
        <f t="shared" si="62"/>
        <v> </v>
      </c>
      <c r="H8071" s="31" t="str">
        <f t="shared" si="63"/>
        <v> </v>
      </c>
    </row>
    <row r="8072" spans="7:8">
      <c r="G8072" s="31" t="str">
        <f t="shared" si="62"/>
        <v> </v>
      </c>
      <c r="H8072" s="31" t="str">
        <f t="shared" si="63"/>
        <v> </v>
      </c>
    </row>
    <row r="8073" spans="7:8">
      <c r="G8073" s="31" t="str">
        <f t="shared" si="62"/>
        <v> </v>
      </c>
      <c r="H8073" s="31" t="str">
        <f t="shared" si="63"/>
        <v> </v>
      </c>
    </row>
    <row r="8074" spans="7:8">
      <c r="G8074" s="31" t="str">
        <f t="shared" si="62"/>
        <v> </v>
      </c>
      <c r="H8074" s="31" t="str">
        <f t="shared" si="63"/>
        <v> </v>
      </c>
    </row>
    <row r="8075" spans="7:8">
      <c r="G8075" s="31" t="str">
        <f t="shared" si="62"/>
        <v> </v>
      </c>
      <c r="H8075" s="31" t="str">
        <f t="shared" si="63"/>
        <v> </v>
      </c>
    </row>
    <row r="8076" spans="7:8">
      <c r="G8076" s="31" t="str">
        <f t="shared" si="62"/>
        <v> </v>
      </c>
      <c r="H8076" s="31" t="str">
        <f t="shared" si="63"/>
        <v> </v>
      </c>
    </row>
    <row r="8077" spans="7:8">
      <c r="G8077" s="31" t="str">
        <f t="shared" si="62"/>
        <v> </v>
      </c>
      <c r="H8077" s="31" t="str">
        <f t="shared" si="63"/>
        <v> </v>
      </c>
    </row>
    <row r="8078" spans="7:8">
      <c r="G8078" s="31" t="str">
        <f t="shared" si="62"/>
        <v> </v>
      </c>
      <c r="H8078" s="31" t="str">
        <f t="shared" si="63"/>
        <v> </v>
      </c>
    </row>
    <row r="8079" spans="7:8">
      <c r="G8079" s="31" t="str">
        <f t="shared" si="62"/>
        <v> </v>
      </c>
      <c r="H8079" s="31" t="str">
        <f t="shared" si="63"/>
        <v> </v>
      </c>
    </row>
    <row r="8080" spans="7:8">
      <c r="G8080" s="31" t="str">
        <f t="shared" si="62"/>
        <v> </v>
      </c>
      <c r="H8080" s="31" t="str">
        <f t="shared" si="63"/>
        <v> </v>
      </c>
    </row>
    <row r="8081" spans="7:8">
      <c r="G8081" s="31" t="str">
        <f t="shared" si="62"/>
        <v> </v>
      </c>
      <c r="H8081" s="31" t="str">
        <f t="shared" si="63"/>
        <v> </v>
      </c>
    </row>
    <row r="8082" spans="7:8">
      <c r="G8082" s="31" t="str">
        <f t="shared" si="62"/>
        <v> </v>
      </c>
      <c r="H8082" s="31" t="str">
        <f t="shared" si="63"/>
        <v> </v>
      </c>
    </row>
    <row r="8083" spans="7:8">
      <c r="G8083" s="31" t="str">
        <f t="shared" si="62"/>
        <v> </v>
      </c>
      <c r="H8083" s="31" t="str">
        <f t="shared" si="63"/>
        <v> </v>
      </c>
    </row>
    <row r="8084" spans="7:8">
      <c r="G8084" s="31" t="str">
        <f t="shared" si="62"/>
        <v> </v>
      </c>
      <c r="H8084" s="31" t="str">
        <f t="shared" si="63"/>
        <v> </v>
      </c>
    </row>
    <row r="8085" spans="7:8">
      <c r="G8085" s="31" t="str">
        <f t="shared" si="62"/>
        <v> </v>
      </c>
      <c r="H8085" s="31" t="str">
        <f t="shared" si="63"/>
        <v> </v>
      </c>
    </row>
    <row r="8086" spans="7:8">
      <c r="G8086" s="31" t="str">
        <f t="shared" si="62"/>
        <v> </v>
      </c>
      <c r="H8086" s="31" t="str">
        <f t="shared" si="63"/>
        <v> </v>
      </c>
    </row>
    <row r="8087" spans="7:8">
      <c r="G8087" s="31" t="str">
        <f t="shared" si="62"/>
        <v> </v>
      </c>
      <c r="H8087" s="31" t="str">
        <f t="shared" si="63"/>
        <v> </v>
      </c>
    </row>
    <row r="8088" spans="7:8">
      <c r="G8088" s="31" t="str">
        <f t="shared" si="62"/>
        <v> </v>
      </c>
      <c r="H8088" s="31" t="str">
        <f t="shared" si="63"/>
        <v> </v>
      </c>
    </row>
    <row r="8089" spans="7:8">
      <c r="G8089" s="31" t="str">
        <f t="shared" si="62"/>
        <v> </v>
      </c>
      <c r="H8089" s="31" t="str">
        <f t="shared" si="63"/>
        <v> </v>
      </c>
    </row>
    <row r="8090" spans="7:8">
      <c r="G8090" s="31" t="str">
        <f t="shared" si="62"/>
        <v> </v>
      </c>
      <c r="H8090" s="31" t="str">
        <f t="shared" si="63"/>
        <v> </v>
      </c>
    </row>
    <row r="8091" spans="7:8">
      <c r="G8091" s="31" t="str">
        <f t="shared" si="62"/>
        <v> </v>
      </c>
      <c r="H8091" s="31" t="str">
        <f t="shared" si="63"/>
        <v> </v>
      </c>
    </row>
    <row r="8092" spans="7:8">
      <c r="G8092" s="31" t="str">
        <f t="shared" si="62"/>
        <v> </v>
      </c>
      <c r="H8092" s="31" t="str">
        <f t="shared" si="63"/>
        <v> </v>
      </c>
    </row>
    <row r="8093" spans="7:8">
      <c r="G8093" s="31" t="str">
        <f t="shared" si="62"/>
        <v> </v>
      </c>
      <c r="H8093" s="31" t="str">
        <f t="shared" si="63"/>
        <v> </v>
      </c>
    </row>
    <row r="8094" spans="7:8">
      <c r="G8094" s="31" t="str">
        <f t="shared" si="62"/>
        <v> </v>
      </c>
      <c r="H8094" s="31" t="str">
        <f t="shared" si="63"/>
        <v> </v>
      </c>
    </row>
    <row r="8095" spans="7:8">
      <c r="G8095" s="31" t="str">
        <f t="shared" si="62"/>
        <v> </v>
      </c>
      <c r="H8095" s="31" t="str">
        <f t="shared" si="63"/>
        <v> </v>
      </c>
    </row>
    <row r="8096" spans="7:8">
      <c r="G8096" s="31" t="str">
        <f t="shared" si="62"/>
        <v> </v>
      </c>
      <c r="H8096" s="31" t="str">
        <f t="shared" si="63"/>
        <v> </v>
      </c>
    </row>
    <row r="8097" spans="7:8">
      <c r="G8097" s="31" t="str">
        <f t="shared" si="62"/>
        <v> </v>
      </c>
      <c r="H8097" s="31" t="str">
        <f t="shared" si="63"/>
        <v> </v>
      </c>
    </row>
    <row r="8098" spans="7:8">
      <c r="G8098" s="31" t="str">
        <f t="shared" si="62"/>
        <v> </v>
      </c>
      <c r="H8098" s="31" t="str">
        <f t="shared" si="63"/>
        <v> </v>
      </c>
    </row>
    <row r="8099" spans="7:8">
      <c r="G8099" s="31" t="str">
        <f t="shared" si="62"/>
        <v> </v>
      </c>
      <c r="H8099" s="31" t="str">
        <f t="shared" si="63"/>
        <v> </v>
      </c>
    </row>
    <row r="8100" spans="7:8">
      <c r="G8100" s="31" t="str">
        <f t="shared" si="62"/>
        <v> </v>
      </c>
      <c r="H8100" s="31" t="str">
        <f t="shared" si="63"/>
        <v> </v>
      </c>
    </row>
    <row r="8101" spans="7:8">
      <c r="G8101" s="31" t="str">
        <f t="shared" si="62"/>
        <v> </v>
      </c>
      <c r="H8101" s="31" t="str">
        <f t="shared" si="63"/>
        <v> </v>
      </c>
    </row>
    <row r="8102" spans="7:8">
      <c r="G8102" s="31" t="str">
        <f t="shared" si="62"/>
        <v> </v>
      </c>
      <c r="H8102" s="31" t="str">
        <f t="shared" si="63"/>
        <v> </v>
      </c>
    </row>
    <row r="8103" spans="7:8">
      <c r="G8103" s="31" t="str">
        <f t="shared" si="62"/>
        <v> </v>
      </c>
      <c r="H8103" s="31" t="str">
        <f t="shared" si="63"/>
        <v> </v>
      </c>
    </row>
    <row r="8104" spans="7:8">
      <c r="G8104" s="31" t="str">
        <f t="shared" si="62"/>
        <v> </v>
      </c>
      <c r="H8104" s="31" t="str">
        <f t="shared" si="63"/>
        <v> </v>
      </c>
    </row>
    <row r="8105" spans="7:8">
      <c r="G8105" s="31" t="str">
        <f t="shared" si="62"/>
        <v> </v>
      </c>
      <c r="H8105" s="31" t="str">
        <f t="shared" si="63"/>
        <v> </v>
      </c>
    </row>
    <row r="8106" spans="7:8">
      <c r="G8106" s="31" t="str">
        <f t="shared" si="62"/>
        <v> </v>
      </c>
      <c r="H8106" s="31" t="str">
        <f t="shared" si="63"/>
        <v> </v>
      </c>
    </row>
    <row r="8107" spans="7:8">
      <c r="G8107" s="31" t="str">
        <f t="shared" si="62"/>
        <v> </v>
      </c>
      <c r="H8107" s="31" t="str">
        <f t="shared" si="63"/>
        <v> </v>
      </c>
    </row>
    <row r="8108" spans="7:8">
      <c r="G8108" s="31" t="str">
        <f t="shared" si="62"/>
        <v> </v>
      </c>
      <c r="H8108" s="31" t="str">
        <f t="shared" si="63"/>
        <v> </v>
      </c>
    </row>
    <row r="8109" spans="7:8">
      <c r="G8109" s="31" t="str">
        <f t="shared" si="62"/>
        <v> </v>
      </c>
      <c r="H8109" s="31" t="str">
        <f t="shared" si="63"/>
        <v> </v>
      </c>
    </row>
    <row r="8110" spans="7:8">
      <c r="G8110" s="31" t="str">
        <f t="shared" si="62"/>
        <v> </v>
      </c>
      <c r="H8110" s="31" t="str">
        <f t="shared" si="63"/>
        <v> </v>
      </c>
    </row>
    <row r="8111" spans="7:8">
      <c r="G8111" s="31" t="str">
        <f t="shared" si="62"/>
        <v> </v>
      </c>
      <c r="H8111" s="31" t="str">
        <f t="shared" si="63"/>
        <v> </v>
      </c>
    </row>
    <row r="8112" spans="7:8">
      <c r="G8112" s="31" t="str">
        <f t="shared" si="62"/>
        <v> </v>
      </c>
      <c r="H8112" s="31" t="str">
        <f t="shared" si="63"/>
        <v> </v>
      </c>
    </row>
    <row r="8113" spans="7:8">
      <c r="G8113" s="31" t="str">
        <f t="shared" si="62"/>
        <v> </v>
      </c>
      <c r="H8113" s="31" t="str">
        <f t="shared" si="63"/>
        <v> </v>
      </c>
    </row>
    <row r="8114" spans="7:8">
      <c r="G8114" s="31" t="str">
        <f t="shared" si="62"/>
        <v> </v>
      </c>
      <c r="H8114" s="31" t="str">
        <f t="shared" si="63"/>
        <v> </v>
      </c>
    </row>
    <row r="8115" spans="7:8">
      <c r="G8115" s="31" t="str">
        <f t="shared" si="62"/>
        <v> </v>
      </c>
      <c r="H8115" s="31" t="str">
        <f t="shared" si="63"/>
        <v> </v>
      </c>
    </row>
    <row r="8116" spans="7:8">
      <c r="G8116" s="31" t="str">
        <f t="shared" si="62"/>
        <v> </v>
      </c>
      <c r="H8116" s="31" t="str">
        <f t="shared" si="63"/>
        <v> </v>
      </c>
    </row>
    <row r="8117" spans="7:8">
      <c r="G8117" s="31" t="str">
        <f t="shared" si="62"/>
        <v> </v>
      </c>
      <c r="H8117" s="31" t="str">
        <f t="shared" si="63"/>
        <v> </v>
      </c>
    </row>
    <row r="8118" spans="7:8">
      <c r="G8118" s="31" t="str">
        <f t="shared" si="62"/>
        <v> </v>
      </c>
      <c r="H8118" s="31" t="str">
        <f t="shared" si="63"/>
        <v> </v>
      </c>
    </row>
    <row r="8119" spans="7:8">
      <c r="G8119" s="31" t="str">
        <f t="shared" si="62"/>
        <v> </v>
      </c>
      <c r="H8119" s="31" t="str">
        <f t="shared" si="63"/>
        <v> </v>
      </c>
    </row>
    <row r="8120" spans="7:8">
      <c r="G8120" s="31" t="str">
        <f t="shared" si="62"/>
        <v> </v>
      </c>
      <c r="H8120" s="31" t="str">
        <f t="shared" si="63"/>
        <v> </v>
      </c>
    </row>
    <row r="8121" spans="7:8">
      <c r="G8121" s="31" t="str">
        <f t="shared" si="62"/>
        <v> </v>
      </c>
      <c r="H8121" s="31" t="str">
        <f t="shared" si="63"/>
        <v> </v>
      </c>
    </row>
    <row r="8122" spans="7:8">
      <c r="G8122" s="31" t="str">
        <f t="shared" si="62"/>
        <v> </v>
      </c>
      <c r="H8122" s="31" t="str">
        <f t="shared" si="63"/>
        <v> </v>
      </c>
    </row>
    <row r="8123" spans="7:8">
      <c r="G8123" s="31" t="str">
        <f t="shared" si="62"/>
        <v> </v>
      </c>
      <c r="H8123" s="31" t="str">
        <f t="shared" si="63"/>
        <v> </v>
      </c>
    </row>
    <row r="8124" spans="7:8">
      <c r="G8124" s="31" t="str">
        <f t="shared" si="62"/>
        <v> </v>
      </c>
      <c r="H8124" s="31" t="str">
        <f t="shared" si="63"/>
        <v> </v>
      </c>
    </row>
    <row r="8125" spans="7:8">
      <c r="G8125" s="31" t="str">
        <f t="shared" si="62"/>
        <v> </v>
      </c>
      <c r="H8125" s="31" t="str">
        <f t="shared" si="63"/>
        <v> </v>
      </c>
    </row>
    <row r="8126" spans="7:8">
      <c r="G8126" s="31" t="str">
        <f t="shared" si="62"/>
        <v> </v>
      </c>
      <c r="H8126" s="31" t="str">
        <f t="shared" si="63"/>
        <v> </v>
      </c>
    </row>
    <row r="8127" spans="7:8">
      <c r="G8127" s="31" t="str">
        <f t="shared" si="62"/>
        <v> </v>
      </c>
      <c r="H8127" s="31" t="str">
        <f t="shared" si="63"/>
        <v> </v>
      </c>
    </row>
    <row r="8128" spans="7:8">
      <c r="G8128" s="31" t="str">
        <f t="shared" si="62"/>
        <v> </v>
      </c>
      <c r="H8128" s="31" t="str">
        <f t="shared" si="63"/>
        <v> </v>
      </c>
    </row>
    <row r="8129" spans="7:8">
      <c r="G8129" s="31" t="str">
        <f t="shared" si="62"/>
        <v> </v>
      </c>
      <c r="H8129" s="31" t="str">
        <f t="shared" si="63"/>
        <v> </v>
      </c>
    </row>
    <row r="8130" spans="7:8">
      <c r="G8130" s="31" t="str">
        <f t="shared" si="62"/>
        <v> </v>
      </c>
      <c r="H8130" s="31" t="str">
        <f t="shared" si="63"/>
        <v> </v>
      </c>
    </row>
    <row r="8131" spans="7:8">
      <c r="G8131" s="31" t="str">
        <f t="shared" si="62"/>
        <v> </v>
      </c>
      <c r="H8131" s="31" t="str">
        <f t="shared" si="63"/>
        <v> </v>
      </c>
    </row>
    <row r="8132" spans="7:8">
      <c r="G8132" s="31" t="str">
        <f t="shared" si="62"/>
        <v> </v>
      </c>
      <c r="H8132" s="31" t="str">
        <f t="shared" si="63"/>
        <v> </v>
      </c>
    </row>
    <row r="8133" spans="7:8">
      <c r="G8133" s="31" t="str">
        <f t="shared" si="62"/>
        <v> </v>
      </c>
      <c r="H8133" s="31" t="str">
        <f t="shared" si="63"/>
        <v> </v>
      </c>
    </row>
    <row r="8134" spans="7:8">
      <c r="G8134" s="31" t="str">
        <f t="shared" si="62"/>
        <v> </v>
      </c>
      <c r="H8134" s="31" t="str">
        <f t="shared" si="63"/>
        <v> </v>
      </c>
    </row>
    <row r="8135" spans="7:8">
      <c r="G8135" s="31" t="str">
        <f t="shared" si="62"/>
        <v> </v>
      </c>
      <c r="H8135" s="31" t="str">
        <f t="shared" si="63"/>
        <v> </v>
      </c>
    </row>
    <row r="8136" spans="7:8">
      <c r="G8136" s="31" t="str">
        <f t="shared" si="62"/>
        <v> </v>
      </c>
      <c r="H8136" s="31" t="str">
        <f t="shared" si="63"/>
        <v> </v>
      </c>
    </row>
    <row r="8137" spans="7:8">
      <c r="G8137" s="31" t="str">
        <f t="shared" si="62"/>
        <v> </v>
      </c>
      <c r="H8137" s="31" t="str">
        <f t="shared" si="63"/>
        <v> </v>
      </c>
    </row>
    <row r="8138" spans="7:8">
      <c r="G8138" s="31" t="str">
        <f t="shared" si="62"/>
        <v> </v>
      </c>
      <c r="H8138" s="31" t="str">
        <f t="shared" si="63"/>
        <v> </v>
      </c>
    </row>
    <row r="8139" spans="7:8">
      <c r="G8139" s="31" t="str">
        <f t="shared" si="62"/>
        <v> </v>
      </c>
      <c r="H8139" s="31" t="str">
        <f t="shared" si="63"/>
        <v> </v>
      </c>
    </row>
    <row r="8140" spans="7:8">
      <c r="G8140" s="31" t="str">
        <f t="shared" si="62"/>
        <v> </v>
      </c>
      <c r="H8140" s="31" t="str">
        <f t="shared" si="63"/>
        <v> </v>
      </c>
    </row>
    <row r="8141" spans="7:8">
      <c r="G8141" s="31" t="str">
        <f t="shared" si="62"/>
        <v> </v>
      </c>
      <c r="H8141" s="31" t="str">
        <f t="shared" si="63"/>
        <v> </v>
      </c>
    </row>
    <row r="8142" spans="7:8">
      <c r="G8142" s="31" t="str">
        <f t="shared" si="62"/>
        <v> </v>
      </c>
      <c r="H8142" s="31" t="str">
        <f t="shared" si="63"/>
        <v> </v>
      </c>
    </row>
    <row r="8143" spans="7:8">
      <c r="G8143" s="31" t="str">
        <f t="shared" si="62"/>
        <v> </v>
      </c>
      <c r="H8143" s="31" t="str">
        <f t="shared" si="63"/>
        <v> </v>
      </c>
    </row>
    <row r="8144" spans="7:8">
      <c r="G8144" s="31" t="str">
        <f t="shared" si="62"/>
        <v> </v>
      </c>
      <c r="H8144" s="31" t="str">
        <f t="shared" si="63"/>
        <v> </v>
      </c>
    </row>
    <row r="8145" spans="7:8">
      <c r="G8145" s="31" t="str">
        <f t="shared" si="62"/>
        <v> </v>
      </c>
      <c r="H8145" s="31" t="str">
        <f t="shared" si="63"/>
        <v> </v>
      </c>
    </row>
    <row r="8146" spans="7:8">
      <c r="G8146" s="31" t="str">
        <f t="shared" si="62"/>
        <v> </v>
      </c>
      <c r="H8146" s="31" t="str">
        <f t="shared" si="63"/>
        <v> </v>
      </c>
    </row>
    <row r="8147" spans="7:8">
      <c r="G8147" s="31" t="str">
        <f t="shared" si="62"/>
        <v> </v>
      </c>
      <c r="H8147" s="31" t="str">
        <f t="shared" si="63"/>
        <v> </v>
      </c>
    </row>
    <row r="8148" spans="7:8">
      <c r="G8148" s="31" t="str">
        <f t="shared" si="62"/>
        <v> </v>
      </c>
      <c r="H8148" s="31" t="str">
        <f t="shared" si="63"/>
        <v> </v>
      </c>
    </row>
    <row r="8149" spans="7:8">
      <c r="G8149" s="31" t="str">
        <f t="shared" si="62"/>
        <v> </v>
      </c>
      <c r="H8149" s="31" t="str">
        <f t="shared" si="63"/>
        <v> </v>
      </c>
    </row>
    <row r="8150" spans="7:8">
      <c r="G8150" s="31" t="str">
        <f t="shared" si="62"/>
        <v> </v>
      </c>
      <c r="H8150" s="31" t="str">
        <f t="shared" si="63"/>
        <v> </v>
      </c>
    </row>
    <row r="8151" spans="7:8">
      <c r="G8151" s="31" t="str">
        <f t="shared" si="62"/>
        <v> </v>
      </c>
      <c r="H8151" s="31" t="str">
        <f t="shared" si="63"/>
        <v> </v>
      </c>
    </row>
    <row r="8152" spans="7:8">
      <c r="G8152" s="31" t="str">
        <f t="shared" si="62"/>
        <v> </v>
      </c>
      <c r="H8152" s="31" t="str">
        <f t="shared" si="63"/>
        <v> </v>
      </c>
    </row>
    <row r="8153" spans="7:8">
      <c r="G8153" s="31" t="str">
        <f t="shared" si="62"/>
        <v> </v>
      </c>
      <c r="H8153" s="31" t="str">
        <f t="shared" si="63"/>
        <v> </v>
      </c>
    </row>
    <row r="8154" spans="7:8">
      <c r="G8154" s="31" t="str">
        <f t="shared" si="62"/>
        <v> </v>
      </c>
      <c r="H8154" s="31" t="str">
        <f t="shared" si="63"/>
        <v> </v>
      </c>
    </row>
    <row r="8155" spans="7:8">
      <c r="G8155" s="31" t="str">
        <f t="shared" si="62"/>
        <v> </v>
      </c>
      <c r="H8155" s="31" t="str">
        <f t="shared" si="63"/>
        <v> </v>
      </c>
    </row>
    <row r="8156" spans="7:8">
      <c r="G8156" s="31" t="str">
        <f t="shared" si="62"/>
        <v> </v>
      </c>
      <c r="H8156" s="31" t="str">
        <f t="shared" si="63"/>
        <v> </v>
      </c>
    </row>
    <row r="8157" spans="7:8">
      <c r="G8157" s="31" t="str">
        <f t="shared" si="62"/>
        <v> </v>
      </c>
      <c r="H8157" s="31" t="str">
        <f t="shared" si="63"/>
        <v> </v>
      </c>
    </row>
    <row r="8158" spans="7:8">
      <c r="G8158" s="31" t="str">
        <f t="shared" si="62"/>
        <v> </v>
      </c>
      <c r="H8158" s="31" t="str">
        <f t="shared" si="63"/>
        <v> </v>
      </c>
    </row>
    <row r="8159" spans="7:8">
      <c r="G8159" s="31" t="str">
        <f t="shared" si="62"/>
        <v> </v>
      </c>
      <c r="H8159" s="31" t="str">
        <f t="shared" si="63"/>
        <v> </v>
      </c>
    </row>
    <row r="8160" spans="7:8">
      <c r="G8160" s="31" t="str">
        <f t="shared" si="62"/>
        <v> </v>
      </c>
      <c r="H8160" s="31" t="str">
        <f t="shared" si="63"/>
        <v> </v>
      </c>
    </row>
    <row r="8161" spans="7:8">
      <c r="G8161" s="31" t="str">
        <f t="shared" si="62"/>
        <v> </v>
      </c>
      <c r="H8161" s="31" t="str">
        <f t="shared" si="63"/>
        <v> </v>
      </c>
    </row>
    <row r="8162" spans="7:8">
      <c r="G8162" s="31" t="str">
        <f t="shared" ref="G8162:G8416" si="64">IFERROR(IF($D8162&gt;0,IF($D8162=$G$1,$F8162," ")," ")," ")</f>
        <v> </v>
      </c>
      <c r="H8162" s="31" t="str">
        <f t="shared" ref="H8162:H8416" si="65">IFERROR(IF($D8162&gt;0,IF($D8162=$H$1,$F8162," ")," ")," ")</f>
        <v> </v>
      </c>
    </row>
    <row r="8163" spans="7:8">
      <c r="G8163" s="31" t="str">
        <f t="shared" si="64"/>
        <v> </v>
      </c>
      <c r="H8163" s="31" t="str">
        <f t="shared" si="65"/>
        <v> </v>
      </c>
    </row>
    <row r="8164" spans="7:8">
      <c r="G8164" s="31" t="str">
        <f t="shared" si="64"/>
        <v> </v>
      </c>
      <c r="H8164" s="31" t="str">
        <f t="shared" si="65"/>
        <v> </v>
      </c>
    </row>
    <row r="8165" spans="7:8">
      <c r="G8165" s="31" t="str">
        <f t="shared" si="64"/>
        <v> </v>
      </c>
      <c r="H8165" s="31" t="str">
        <f t="shared" si="65"/>
        <v> </v>
      </c>
    </row>
    <row r="8166" spans="7:8">
      <c r="G8166" s="31" t="str">
        <f t="shared" si="64"/>
        <v> </v>
      </c>
      <c r="H8166" s="31" t="str">
        <f t="shared" si="65"/>
        <v> </v>
      </c>
    </row>
    <row r="8167" spans="7:8">
      <c r="G8167" s="31" t="str">
        <f t="shared" si="64"/>
        <v> </v>
      </c>
      <c r="H8167" s="31" t="str">
        <f t="shared" si="65"/>
        <v> </v>
      </c>
    </row>
    <row r="8168" spans="7:8">
      <c r="G8168" s="31" t="str">
        <f t="shared" si="64"/>
        <v> </v>
      </c>
      <c r="H8168" s="31" t="str">
        <f t="shared" si="65"/>
        <v> </v>
      </c>
    </row>
    <row r="8169" spans="7:8">
      <c r="G8169" s="31" t="str">
        <f t="shared" si="64"/>
        <v> </v>
      </c>
      <c r="H8169" s="31" t="str">
        <f t="shared" si="65"/>
        <v> </v>
      </c>
    </row>
    <row r="8170" spans="7:8">
      <c r="G8170" s="31" t="str">
        <f t="shared" si="64"/>
        <v> </v>
      </c>
      <c r="H8170" s="31" t="str">
        <f t="shared" si="65"/>
        <v> </v>
      </c>
    </row>
    <row r="8171" spans="7:8">
      <c r="G8171" s="31" t="str">
        <f t="shared" si="64"/>
        <v> </v>
      </c>
      <c r="H8171" s="31" t="str">
        <f t="shared" si="65"/>
        <v> </v>
      </c>
    </row>
    <row r="8172" spans="7:8">
      <c r="G8172" s="31" t="str">
        <f t="shared" si="64"/>
        <v> </v>
      </c>
      <c r="H8172" s="31" t="str">
        <f t="shared" si="65"/>
        <v> </v>
      </c>
    </row>
    <row r="8173" spans="7:8">
      <c r="G8173" s="31" t="str">
        <f t="shared" si="64"/>
        <v> </v>
      </c>
      <c r="H8173" s="31" t="str">
        <f t="shared" si="65"/>
        <v> </v>
      </c>
    </row>
    <row r="8174" spans="7:8">
      <c r="G8174" s="31" t="str">
        <f t="shared" si="64"/>
        <v> </v>
      </c>
      <c r="H8174" s="31" t="str">
        <f t="shared" si="65"/>
        <v> </v>
      </c>
    </row>
    <row r="8175" spans="7:8">
      <c r="G8175" s="31" t="str">
        <f t="shared" si="64"/>
        <v> </v>
      </c>
      <c r="H8175" s="31" t="str">
        <f t="shared" si="65"/>
        <v> </v>
      </c>
    </row>
    <row r="8176" spans="7:8">
      <c r="G8176" s="31" t="str">
        <f t="shared" si="64"/>
        <v> </v>
      </c>
      <c r="H8176" s="31" t="str">
        <f t="shared" si="65"/>
        <v> </v>
      </c>
    </row>
    <row r="8177" spans="7:8">
      <c r="G8177" s="31" t="str">
        <f t="shared" si="64"/>
        <v> </v>
      </c>
      <c r="H8177" s="31" t="str">
        <f t="shared" si="65"/>
        <v> </v>
      </c>
    </row>
    <row r="8178" spans="7:8">
      <c r="G8178" s="31" t="str">
        <f t="shared" si="64"/>
        <v> </v>
      </c>
      <c r="H8178" s="31" t="str">
        <f t="shared" si="65"/>
        <v> </v>
      </c>
    </row>
    <row r="8179" spans="7:8">
      <c r="G8179" s="31" t="str">
        <f t="shared" si="64"/>
        <v> </v>
      </c>
      <c r="H8179" s="31" t="str">
        <f t="shared" si="65"/>
        <v> </v>
      </c>
    </row>
    <row r="8180" spans="7:8">
      <c r="G8180" s="31" t="str">
        <f t="shared" si="64"/>
        <v> </v>
      </c>
      <c r="H8180" s="31" t="str">
        <f t="shared" si="65"/>
        <v> </v>
      </c>
    </row>
    <row r="8181" spans="7:8">
      <c r="G8181" s="31" t="str">
        <f t="shared" si="64"/>
        <v> </v>
      </c>
      <c r="H8181" s="31" t="str">
        <f t="shared" si="65"/>
        <v> </v>
      </c>
    </row>
    <row r="8182" spans="7:8">
      <c r="G8182" s="31" t="str">
        <f t="shared" si="64"/>
        <v> </v>
      </c>
      <c r="H8182" s="31" t="str">
        <f t="shared" si="65"/>
        <v> </v>
      </c>
    </row>
    <row r="8183" spans="7:8">
      <c r="G8183" s="31" t="str">
        <f t="shared" si="64"/>
        <v> </v>
      </c>
      <c r="H8183" s="31" t="str">
        <f t="shared" si="65"/>
        <v> </v>
      </c>
    </row>
    <row r="8184" spans="7:8">
      <c r="G8184" s="31" t="str">
        <f t="shared" si="64"/>
        <v> </v>
      </c>
      <c r="H8184" s="31" t="str">
        <f t="shared" si="65"/>
        <v> </v>
      </c>
    </row>
    <row r="8185" spans="7:8">
      <c r="G8185" s="31" t="str">
        <f t="shared" si="64"/>
        <v> </v>
      </c>
      <c r="H8185" s="31" t="str">
        <f t="shared" si="65"/>
        <v> </v>
      </c>
    </row>
    <row r="8186" spans="7:8">
      <c r="G8186" s="31" t="str">
        <f t="shared" si="64"/>
        <v> </v>
      </c>
      <c r="H8186" s="31" t="str">
        <f t="shared" si="65"/>
        <v> </v>
      </c>
    </row>
    <row r="8187" spans="7:8">
      <c r="G8187" s="31" t="str">
        <f t="shared" si="64"/>
        <v> </v>
      </c>
      <c r="H8187" s="31" t="str">
        <f t="shared" si="65"/>
        <v> </v>
      </c>
    </row>
    <row r="8188" spans="7:8">
      <c r="G8188" s="31" t="str">
        <f t="shared" si="64"/>
        <v> </v>
      </c>
      <c r="H8188" s="31" t="str">
        <f t="shared" si="65"/>
        <v> </v>
      </c>
    </row>
    <row r="8189" spans="7:8">
      <c r="G8189" s="31" t="str">
        <f t="shared" si="64"/>
        <v> </v>
      </c>
      <c r="H8189" s="31" t="str">
        <f t="shared" si="65"/>
        <v> </v>
      </c>
    </row>
    <row r="8190" spans="7:8">
      <c r="G8190" s="31" t="str">
        <f t="shared" si="64"/>
        <v> </v>
      </c>
      <c r="H8190" s="31" t="str">
        <f t="shared" si="65"/>
        <v> </v>
      </c>
    </row>
    <row r="8191" spans="7:8">
      <c r="G8191" s="31" t="str">
        <f t="shared" si="64"/>
        <v> </v>
      </c>
      <c r="H8191" s="31" t="str">
        <f t="shared" si="65"/>
        <v> </v>
      </c>
    </row>
    <row r="8192" spans="7:8">
      <c r="G8192" s="31" t="str">
        <f t="shared" si="64"/>
        <v> </v>
      </c>
      <c r="H8192" s="31" t="str">
        <f t="shared" si="65"/>
        <v> </v>
      </c>
    </row>
    <row r="8193" spans="7:8">
      <c r="G8193" s="31" t="str">
        <f t="shared" si="64"/>
        <v> </v>
      </c>
      <c r="H8193" s="31" t="str">
        <f t="shared" si="65"/>
        <v> </v>
      </c>
    </row>
    <row r="8194" spans="7:8">
      <c r="G8194" s="31" t="str">
        <f t="shared" si="64"/>
        <v> </v>
      </c>
      <c r="H8194" s="31" t="str">
        <f t="shared" si="65"/>
        <v> </v>
      </c>
    </row>
    <row r="8195" spans="7:8">
      <c r="G8195" s="31" t="str">
        <f t="shared" si="64"/>
        <v> </v>
      </c>
      <c r="H8195" s="31" t="str">
        <f t="shared" si="65"/>
        <v> </v>
      </c>
    </row>
    <row r="8196" spans="7:8">
      <c r="G8196" s="31" t="str">
        <f t="shared" si="64"/>
        <v> </v>
      </c>
      <c r="H8196" s="31" t="str">
        <f t="shared" si="65"/>
        <v> </v>
      </c>
    </row>
    <row r="8197" spans="7:8">
      <c r="G8197" s="31" t="str">
        <f t="shared" si="64"/>
        <v> </v>
      </c>
      <c r="H8197" s="31" t="str">
        <f t="shared" si="65"/>
        <v> </v>
      </c>
    </row>
    <row r="8198" spans="7:8">
      <c r="G8198" s="31" t="str">
        <f t="shared" si="64"/>
        <v> </v>
      </c>
      <c r="H8198" s="31" t="str">
        <f t="shared" si="65"/>
        <v> </v>
      </c>
    </row>
    <row r="8199" spans="7:8">
      <c r="G8199" s="31" t="str">
        <f t="shared" si="64"/>
        <v> </v>
      </c>
      <c r="H8199" s="31" t="str">
        <f t="shared" si="65"/>
        <v> </v>
      </c>
    </row>
    <row r="8200" spans="7:8">
      <c r="G8200" s="31" t="str">
        <f t="shared" si="64"/>
        <v> </v>
      </c>
      <c r="H8200" s="31" t="str">
        <f t="shared" si="65"/>
        <v> </v>
      </c>
    </row>
    <row r="8201" spans="7:8">
      <c r="G8201" s="31" t="str">
        <f t="shared" si="64"/>
        <v> </v>
      </c>
      <c r="H8201" s="31" t="str">
        <f t="shared" si="65"/>
        <v> </v>
      </c>
    </row>
    <row r="8202" spans="7:8">
      <c r="G8202" s="31" t="str">
        <f t="shared" si="64"/>
        <v> </v>
      </c>
      <c r="H8202" s="31" t="str">
        <f t="shared" si="65"/>
        <v> </v>
      </c>
    </row>
    <row r="8203" spans="7:8">
      <c r="G8203" s="31" t="str">
        <f t="shared" si="64"/>
        <v> </v>
      </c>
      <c r="H8203" s="31" t="str">
        <f t="shared" si="65"/>
        <v> </v>
      </c>
    </row>
    <row r="8204" spans="7:8">
      <c r="G8204" s="31" t="str">
        <f t="shared" si="64"/>
        <v> </v>
      </c>
      <c r="H8204" s="31" t="str">
        <f t="shared" si="65"/>
        <v> </v>
      </c>
    </row>
    <row r="8205" spans="7:8">
      <c r="G8205" s="31" t="str">
        <f t="shared" si="64"/>
        <v> </v>
      </c>
      <c r="H8205" s="31" t="str">
        <f t="shared" si="65"/>
        <v> </v>
      </c>
    </row>
    <row r="8206" spans="7:8">
      <c r="G8206" s="31" t="str">
        <f t="shared" si="64"/>
        <v> </v>
      </c>
      <c r="H8206" s="31" t="str">
        <f t="shared" si="65"/>
        <v> </v>
      </c>
    </row>
    <row r="8207" spans="7:8">
      <c r="G8207" s="31" t="str">
        <f t="shared" si="64"/>
        <v> </v>
      </c>
      <c r="H8207" s="31" t="str">
        <f t="shared" si="65"/>
        <v> </v>
      </c>
    </row>
    <row r="8208" spans="7:8">
      <c r="G8208" s="31" t="str">
        <f t="shared" si="64"/>
        <v> </v>
      </c>
      <c r="H8208" s="31" t="str">
        <f t="shared" si="65"/>
        <v> </v>
      </c>
    </row>
    <row r="8209" spans="7:8">
      <c r="G8209" s="31" t="str">
        <f t="shared" si="64"/>
        <v> </v>
      </c>
      <c r="H8209" s="31" t="str">
        <f t="shared" si="65"/>
        <v> </v>
      </c>
    </row>
    <row r="8210" spans="7:8">
      <c r="G8210" s="31" t="str">
        <f t="shared" si="64"/>
        <v> </v>
      </c>
      <c r="H8210" s="31" t="str">
        <f t="shared" si="65"/>
        <v> </v>
      </c>
    </row>
    <row r="8211" spans="7:8">
      <c r="G8211" s="31" t="str">
        <f t="shared" si="64"/>
        <v> </v>
      </c>
      <c r="H8211" s="31" t="str">
        <f t="shared" si="65"/>
        <v> </v>
      </c>
    </row>
    <row r="8212" spans="7:8">
      <c r="G8212" s="31" t="str">
        <f t="shared" si="64"/>
        <v> </v>
      </c>
      <c r="H8212" s="31" t="str">
        <f t="shared" si="65"/>
        <v> </v>
      </c>
    </row>
    <row r="8213" spans="7:8">
      <c r="G8213" s="31" t="str">
        <f t="shared" si="64"/>
        <v> </v>
      </c>
      <c r="H8213" s="31" t="str">
        <f t="shared" si="65"/>
        <v> </v>
      </c>
    </row>
    <row r="8214" spans="7:8">
      <c r="G8214" s="31" t="str">
        <f t="shared" si="64"/>
        <v> </v>
      </c>
      <c r="H8214" s="31" t="str">
        <f t="shared" si="65"/>
        <v> </v>
      </c>
    </row>
    <row r="8215" spans="7:8">
      <c r="G8215" s="31" t="str">
        <f t="shared" si="64"/>
        <v> </v>
      </c>
      <c r="H8215" s="31" t="str">
        <f t="shared" si="65"/>
        <v> </v>
      </c>
    </row>
    <row r="8216" spans="7:8">
      <c r="G8216" s="31" t="str">
        <f t="shared" si="64"/>
        <v> </v>
      </c>
      <c r="H8216" s="31" t="str">
        <f t="shared" si="65"/>
        <v> </v>
      </c>
    </row>
    <row r="8217" spans="7:8">
      <c r="G8217" s="31" t="str">
        <f t="shared" si="64"/>
        <v> </v>
      </c>
      <c r="H8217" s="31" t="str">
        <f t="shared" si="65"/>
        <v> </v>
      </c>
    </row>
    <row r="8218" spans="7:8">
      <c r="G8218" s="31" t="str">
        <f t="shared" si="64"/>
        <v> </v>
      </c>
      <c r="H8218" s="31" t="str">
        <f t="shared" si="65"/>
        <v> </v>
      </c>
    </row>
    <row r="8219" spans="7:8">
      <c r="G8219" s="31" t="str">
        <f t="shared" si="64"/>
        <v> </v>
      </c>
      <c r="H8219" s="31" t="str">
        <f t="shared" si="65"/>
        <v> </v>
      </c>
    </row>
    <row r="8220" spans="7:8">
      <c r="G8220" s="31" t="str">
        <f t="shared" si="64"/>
        <v> </v>
      </c>
      <c r="H8220" s="31" t="str">
        <f t="shared" si="65"/>
        <v> </v>
      </c>
    </row>
    <row r="8221" spans="7:8">
      <c r="G8221" s="31" t="str">
        <f t="shared" si="64"/>
        <v> </v>
      </c>
      <c r="H8221" s="31" t="str">
        <f t="shared" si="65"/>
        <v> </v>
      </c>
    </row>
    <row r="8222" spans="7:8">
      <c r="G8222" s="31" t="str">
        <f t="shared" si="64"/>
        <v> </v>
      </c>
      <c r="H8222" s="31" t="str">
        <f t="shared" si="65"/>
        <v> </v>
      </c>
    </row>
    <row r="8223" spans="7:8">
      <c r="G8223" s="31" t="str">
        <f t="shared" si="64"/>
        <v> </v>
      </c>
      <c r="H8223" s="31" t="str">
        <f t="shared" si="65"/>
        <v> </v>
      </c>
    </row>
    <row r="8224" spans="7:8">
      <c r="G8224" s="31" t="str">
        <f t="shared" si="64"/>
        <v> </v>
      </c>
      <c r="H8224" s="31" t="str">
        <f t="shared" si="65"/>
        <v> </v>
      </c>
    </row>
    <row r="8225" spans="7:8">
      <c r="G8225" s="31" t="str">
        <f t="shared" si="64"/>
        <v> </v>
      </c>
      <c r="H8225" s="31" t="str">
        <f t="shared" si="65"/>
        <v> </v>
      </c>
    </row>
    <row r="8226" spans="7:8">
      <c r="G8226" s="31" t="str">
        <f t="shared" si="64"/>
        <v> </v>
      </c>
      <c r="H8226" s="31" t="str">
        <f t="shared" si="65"/>
        <v> </v>
      </c>
    </row>
    <row r="8227" spans="7:8">
      <c r="G8227" s="31" t="str">
        <f t="shared" si="64"/>
        <v> </v>
      </c>
      <c r="H8227" s="31" t="str">
        <f t="shared" si="65"/>
        <v> </v>
      </c>
    </row>
    <row r="8228" spans="7:8">
      <c r="G8228" s="31" t="str">
        <f t="shared" si="64"/>
        <v> </v>
      </c>
      <c r="H8228" s="31" t="str">
        <f t="shared" si="65"/>
        <v> </v>
      </c>
    </row>
    <row r="8229" spans="7:8">
      <c r="G8229" s="31" t="str">
        <f t="shared" si="64"/>
        <v> </v>
      </c>
      <c r="H8229" s="31" t="str">
        <f t="shared" si="65"/>
        <v> </v>
      </c>
    </row>
    <row r="8230" spans="7:8">
      <c r="G8230" s="31" t="str">
        <f t="shared" si="64"/>
        <v> </v>
      </c>
      <c r="H8230" s="31" t="str">
        <f t="shared" si="65"/>
        <v> </v>
      </c>
    </row>
    <row r="8231" spans="7:8">
      <c r="G8231" s="31" t="str">
        <f t="shared" si="64"/>
        <v> </v>
      </c>
      <c r="H8231" s="31" t="str">
        <f t="shared" si="65"/>
        <v> </v>
      </c>
    </row>
    <row r="8232" spans="7:8">
      <c r="G8232" s="31" t="str">
        <f t="shared" si="64"/>
        <v> </v>
      </c>
      <c r="H8232" s="31" t="str">
        <f t="shared" si="65"/>
        <v> </v>
      </c>
    </row>
    <row r="8233" spans="7:8">
      <c r="G8233" s="31" t="str">
        <f t="shared" si="64"/>
        <v> </v>
      </c>
      <c r="H8233" s="31" t="str">
        <f t="shared" si="65"/>
        <v> </v>
      </c>
    </row>
    <row r="8234" spans="7:8">
      <c r="G8234" s="31" t="str">
        <f t="shared" si="64"/>
        <v> </v>
      </c>
      <c r="H8234" s="31" t="str">
        <f t="shared" si="65"/>
        <v> </v>
      </c>
    </row>
    <row r="8235" spans="7:8">
      <c r="G8235" s="31" t="str">
        <f t="shared" si="64"/>
        <v> </v>
      </c>
      <c r="H8235" s="31" t="str">
        <f t="shared" si="65"/>
        <v> </v>
      </c>
    </row>
    <row r="8236" spans="7:8">
      <c r="G8236" s="31" t="str">
        <f t="shared" si="64"/>
        <v> </v>
      </c>
      <c r="H8236" s="31" t="str">
        <f t="shared" si="65"/>
        <v> </v>
      </c>
    </row>
    <row r="8237" spans="7:8">
      <c r="G8237" s="31" t="str">
        <f t="shared" si="64"/>
        <v> </v>
      </c>
      <c r="H8237" s="31" t="str">
        <f t="shared" si="65"/>
        <v> </v>
      </c>
    </row>
    <row r="8238" spans="7:8">
      <c r="G8238" s="31" t="str">
        <f t="shared" si="64"/>
        <v> </v>
      </c>
      <c r="H8238" s="31" t="str">
        <f t="shared" si="65"/>
        <v> </v>
      </c>
    </row>
    <row r="8239" spans="7:8">
      <c r="G8239" s="31" t="str">
        <f t="shared" si="64"/>
        <v> </v>
      </c>
      <c r="H8239" s="31" t="str">
        <f t="shared" si="65"/>
        <v> </v>
      </c>
    </row>
    <row r="8240" spans="7:8">
      <c r="G8240" s="31" t="str">
        <f t="shared" si="64"/>
        <v> </v>
      </c>
      <c r="H8240" s="31" t="str">
        <f t="shared" si="65"/>
        <v> </v>
      </c>
    </row>
    <row r="8241" spans="7:8">
      <c r="G8241" s="31" t="str">
        <f t="shared" si="64"/>
        <v> </v>
      </c>
      <c r="H8241" s="31" t="str">
        <f t="shared" si="65"/>
        <v> </v>
      </c>
    </row>
    <row r="8242" spans="7:8">
      <c r="G8242" s="31" t="str">
        <f t="shared" si="64"/>
        <v> </v>
      </c>
      <c r="H8242" s="31" t="str">
        <f t="shared" si="65"/>
        <v> </v>
      </c>
    </row>
    <row r="8243" spans="7:8">
      <c r="G8243" s="31" t="str">
        <f t="shared" si="64"/>
        <v> </v>
      </c>
      <c r="H8243" s="31" t="str">
        <f t="shared" si="65"/>
        <v> </v>
      </c>
    </row>
    <row r="8244" spans="7:8">
      <c r="G8244" s="31" t="str">
        <f t="shared" si="64"/>
        <v> </v>
      </c>
      <c r="H8244" s="31" t="str">
        <f t="shared" si="65"/>
        <v> </v>
      </c>
    </row>
    <row r="8245" spans="7:8">
      <c r="G8245" s="31" t="str">
        <f t="shared" si="64"/>
        <v> </v>
      </c>
      <c r="H8245" s="31" t="str">
        <f t="shared" si="65"/>
        <v> </v>
      </c>
    </row>
    <row r="8246" spans="7:8">
      <c r="G8246" s="31" t="str">
        <f t="shared" si="64"/>
        <v> </v>
      </c>
      <c r="H8246" s="31" t="str">
        <f t="shared" si="65"/>
        <v> </v>
      </c>
    </row>
    <row r="8247" spans="7:8">
      <c r="G8247" s="31" t="str">
        <f t="shared" si="64"/>
        <v> </v>
      </c>
      <c r="H8247" s="31" t="str">
        <f t="shared" si="65"/>
        <v> </v>
      </c>
    </row>
    <row r="8248" spans="7:8">
      <c r="G8248" s="31" t="str">
        <f t="shared" si="64"/>
        <v> </v>
      </c>
      <c r="H8248" s="31" t="str">
        <f t="shared" si="65"/>
        <v> </v>
      </c>
    </row>
    <row r="8249" spans="7:8">
      <c r="G8249" s="31" t="str">
        <f t="shared" si="64"/>
        <v> </v>
      </c>
      <c r="H8249" s="31" t="str">
        <f t="shared" si="65"/>
        <v> </v>
      </c>
    </row>
    <row r="8250" spans="7:8">
      <c r="G8250" s="31" t="str">
        <f t="shared" si="64"/>
        <v> </v>
      </c>
      <c r="H8250" s="31" t="str">
        <f t="shared" si="65"/>
        <v> </v>
      </c>
    </row>
    <row r="8251" spans="7:8">
      <c r="G8251" s="31" t="str">
        <f t="shared" si="64"/>
        <v> </v>
      </c>
      <c r="H8251" s="31" t="str">
        <f t="shared" si="65"/>
        <v> </v>
      </c>
    </row>
    <row r="8252" spans="7:8">
      <c r="G8252" s="31" t="str">
        <f t="shared" si="64"/>
        <v> </v>
      </c>
      <c r="H8252" s="31" t="str">
        <f t="shared" si="65"/>
        <v> </v>
      </c>
    </row>
    <row r="8253" spans="7:8">
      <c r="G8253" s="31" t="str">
        <f t="shared" si="64"/>
        <v> </v>
      </c>
      <c r="H8253" s="31" t="str">
        <f t="shared" si="65"/>
        <v> </v>
      </c>
    </row>
    <row r="8254" spans="7:8">
      <c r="G8254" s="31" t="str">
        <f t="shared" si="64"/>
        <v> </v>
      </c>
      <c r="H8254" s="31" t="str">
        <f t="shared" si="65"/>
        <v> </v>
      </c>
    </row>
    <row r="8255" spans="7:8">
      <c r="G8255" s="31" t="str">
        <f t="shared" si="64"/>
        <v> </v>
      </c>
      <c r="H8255" s="31" t="str">
        <f t="shared" si="65"/>
        <v> </v>
      </c>
    </row>
    <row r="8256" spans="7:8">
      <c r="G8256" s="31" t="str">
        <f t="shared" si="64"/>
        <v> </v>
      </c>
      <c r="H8256" s="31" t="str">
        <f t="shared" si="65"/>
        <v> </v>
      </c>
    </row>
    <row r="8257" spans="7:8">
      <c r="G8257" s="31" t="str">
        <f t="shared" si="64"/>
        <v> </v>
      </c>
      <c r="H8257" s="31" t="str">
        <f t="shared" si="65"/>
        <v> </v>
      </c>
    </row>
    <row r="8258" spans="7:8">
      <c r="G8258" s="31" t="str">
        <f t="shared" si="64"/>
        <v> </v>
      </c>
      <c r="H8258" s="31" t="str">
        <f t="shared" si="65"/>
        <v> </v>
      </c>
    </row>
    <row r="8259" spans="7:8">
      <c r="G8259" s="31" t="str">
        <f t="shared" si="64"/>
        <v> </v>
      </c>
      <c r="H8259" s="31" t="str">
        <f t="shared" si="65"/>
        <v> </v>
      </c>
    </row>
    <row r="8260" spans="7:8">
      <c r="G8260" s="31" t="str">
        <f t="shared" si="64"/>
        <v> </v>
      </c>
      <c r="H8260" s="31" t="str">
        <f t="shared" si="65"/>
        <v> </v>
      </c>
    </row>
    <row r="8261" spans="7:8">
      <c r="G8261" s="31" t="str">
        <f t="shared" si="64"/>
        <v> </v>
      </c>
      <c r="H8261" s="31" t="str">
        <f t="shared" si="65"/>
        <v> </v>
      </c>
    </row>
    <row r="8262" spans="7:8">
      <c r="G8262" s="31" t="str">
        <f t="shared" si="64"/>
        <v> </v>
      </c>
      <c r="H8262" s="31" t="str">
        <f t="shared" si="65"/>
        <v> </v>
      </c>
    </row>
    <row r="8263" spans="7:8">
      <c r="G8263" s="31" t="str">
        <f t="shared" si="64"/>
        <v> </v>
      </c>
      <c r="H8263" s="31" t="str">
        <f t="shared" si="65"/>
        <v> </v>
      </c>
    </row>
    <row r="8264" spans="7:8">
      <c r="G8264" s="31" t="str">
        <f t="shared" si="64"/>
        <v> </v>
      </c>
      <c r="H8264" s="31" t="str">
        <f t="shared" si="65"/>
        <v> </v>
      </c>
    </row>
    <row r="8265" spans="7:8">
      <c r="G8265" s="31" t="str">
        <f t="shared" si="64"/>
        <v> </v>
      </c>
      <c r="H8265" s="31" t="str">
        <f t="shared" si="65"/>
        <v> </v>
      </c>
    </row>
    <row r="8266" spans="7:8">
      <c r="G8266" s="31" t="str">
        <f t="shared" si="64"/>
        <v> </v>
      </c>
      <c r="H8266" s="31" t="str">
        <f t="shared" si="65"/>
        <v> </v>
      </c>
    </row>
    <row r="8267" spans="7:8">
      <c r="G8267" s="31" t="str">
        <f t="shared" si="64"/>
        <v> </v>
      </c>
      <c r="H8267" s="31" t="str">
        <f t="shared" si="65"/>
        <v> </v>
      </c>
    </row>
    <row r="8268" spans="7:8">
      <c r="G8268" s="31" t="str">
        <f t="shared" si="64"/>
        <v> </v>
      </c>
      <c r="H8268" s="31" t="str">
        <f t="shared" si="65"/>
        <v> </v>
      </c>
    </row>
    <row r="8269" spans="7:8">
      <c r="G8269" s="31" t="str">
        <f t="shared" si="64"/>
        <v> </v>
      </c>
      <c r="H8269" s="31" t="str">
        <f t="shared" si="65"/>
        <v> </v>
      </c>
    </row>
    <row r="8270" spans="7:8">
      <c r="G8270" s="31" t="str">
        <f t="shared" si="64"/>
        <v> </v>
      </c>
      <c r="H8270" s="31" t="str">
        <f t="shared" si="65"/>
        <v> </v>
      </c>
    </row>
    <row r="8271" spans="7:8">
      <c r="G8271" s="31" t="str">
        <f t="shared" si="64"/>
        <v> </v>
      </c>
      <c r="H8271" s="31" t="str">
        <f t="shared" si="65"/>
        <v> </v>
      </c>
    </row>
    <row r="8272" spans="7:8">
      <c r="G8272" s="31" t="str">
        <f t="shared" si="64"/>
        <v> </v>
      </c>
      <c r="H8272" s="31" t="str">
        <f t="shared" si="65"/>
        <v> </v>
      </c>
    </row>
    <row r="8273" spans="7:8">
      <c r="G8273" s="31" t="str">
        <f t="shared" si="64"/>
        <v> </v>
      </c>
      <c r="H8273" s="31" t="str">
        <f t="shared" si="65"/>
        <v> </v>
      </c>
    </row>
    <row r="8274" spans="7:8">
      <c r="G8274" s="31" t="str">
        <f t="shared" si="64"/>
        <v> </v>
      </c>
      <c r="H8274" s="31" t="str">
        <f t="shared" si="65"/>
        <v> </v>
      </c>
    </row>
    <row r="8275" spans="7:8">
      <c r="G8275" s="31" t="str">
        <f t="shared" si="64"/>
        <v> </v>
      </c>
      <c r="H8275" s="31" t="str">
        <f t="shared" si="65"/>
        <v> </v>
      </c>
    </row>
    <row r="8276" spans="7:8">
      <c r="G8276" s="31" t="str">
        <f t="shared" si="64"/>
        <v> </v>
      </c>
      <c r="H8276" s="31" t="str">
        <f t="shared" si="65"/>
        <v> </v>
      </c>
    </row>
    <row r="8277" spans="7:8">
      <c r="G8277" s="31" t="str">
        <f t="shared" si="64"/>
        <v> </v>
      </c>
      <c r="H8277" s="31" t="str">
        <f t="shared" si="65"/>
        <v> </v>
      </c>
    </row>
    <row r="8278" spans="7:8">
      <c r="G8278" s="31" t="str">
        <f t="shared" si="64"/>
        <v> </v>
      </c>
      <c r="H8278" s="31" t="str">
        <f t="shared" si="65"/>
        <v> </v>
      </c>
    </row>
    <row r="8279" spans="7:8">
      <c r="G8279" s="31" t="str">
        <f t="shared" si="64"/>
        <v> </v>
      </c>
      <c r="H8279" s="31" t="str">
        <f t="shared" si="65"/>
        <v> </v>
      </c>
    </row>
    <row r="8280" spans="7:8">
      <c r="G8280" s="31" t="str">
        <f t="shared" si="64"/>
        <v> </v>
      </c>
      <c r="H8280" s="31" t="str">
        <f t="shared" si="65"/>
        <v> </v>
      </c>
    </row>
    <row r="8281" spans="7:8">
      <c r="G8281" s="31" t="str">
        <f t="shared" si="64"/>
        <v> </v>
      </c>
      <c r="H8281" s="31" t="str">
        <f t="shared" si="65"/>
        <v> </v>
      </c>
    </row>
    <row r="8282" spans="7:8">
      <c r="G8282" s="31" t="str">
        <f t="shared" si="64"/>
        <v> </v>
      </c>
      <c r="H8282" s="31" t="str">
        <f t="shared" si="65"/>
        <v> </v>
      </c>
    </row>
    <row r="8283" spans="7:8">
      <c r="G8283" s="31" t="str">
        <f t="shared" si="64"/>
        <v> </v>
      </c>
      <c r="H8283" s="31" t="str">
        <f t="shared" si="65"/>
        <v> </v>
      </c>
    </row>
    <row r="8284" spans="7:8">
      <c r="G8284" s="31" t="str">
        <f t="shared" si="64"/>
        <v> </v>
      </c>
      <c r="H8284" s="31" t="str">
        <f t="shared" si="65"/>
        <v> </v>
      </c>
    </row>
    <row r="8285" spans="7:8">
      <c r="G8285" s="31" t="str">
        <f t="shared" si="64"/>
        <v> </v>
      </c>
      <c r="H8285" s="31" t="str">
        <f t="shared" si="65"/>
        <v> </v>
      </c>
    </row>
    <row r="8286" spans="7:8">
      <c r="G8286" s="31" t="str">
        <f t="shared" si="64"/>
        <v> </v>
      </c>
      <c r="H8286" s="31" t="str">
        <f t="shared" si="65"/>
        <v> </v>
      </c>
    </row>
    <row r="8287" spans="7:8">
      <c r="G8287" s="31" t="str">
        <f t="shared" si="64"/>
        <v> </v>
      </c>
      <c r="H8287" s="31" t="str">
        <f t="shared" si="65"/>
        <v> </v>
      </c>
    </row>
    <row r="8288" spans="7:8">
      <c r="G8288" s="31" t="str">
        <f t="shared" si="64"/>
        <v> </v>
      </c>
      <c r="H8288" s="31" t="str">
        <f t="shared" si="65"/>
        <v> </v>
      </c>
    </row>
    <row r="8289" spans="7:8">
      <c r="G8289" s="31" t="str">
        <f t="shared" si="64"/>
        <v> </v>
      </c>
      <c r="H8289" s="31" t="str">
        <f t="shared" si="65"/>
        <v> </v>
      </c>
    </row>
    <row r="8290" spans="7:8">
      <c r="G8290" s="31" t="str">
        <f t="shared" si="64"/>
        <v> </v>
      </c>
      <c r="H8290" s="31" t="str">
        <f t="shared" si="65"/>
        <v> </v>
      </c>
    </row>
    <row r="8291" spans="7:8">
      <c r="G8291" s="31" t="str">
        <f t="shared" si="64"/>
        <v> </v>
      </c>
      <c r="H8291" s="31" t="str">
        <f t="shared" si="65"/>
        <v> </v>
      </c>
    </row>
    <row r="8292" spans="7:8">
      <c r="G8292" s="31" t="str">
        <f t="shared" si="64"/>
        <v> </v>
      </c>
      <c r="H8292" s="31" t="str">
        <f t="shared" si="65"/>
        <v> </v>
      </c>
    </row>
    <row r="8293" spans="7:8">
      <c r="G8293" s="31" t="str">
        <f t="shared" si="64"/>
        <v> </v>
      </c>
      <c r="H8293" s="31" t="str">
        <f t="shared" si="65"/>
        <v> </v>
      </c>
    </row>
    <row r="8294" spans="7:8">
      <c r="G8294" s="31" t="str">
        <f t="shared" si="64"/>
        <v> </v>
      </c>
      <c r="H8294" s="31" t="str">
        <f t="shared" si="65"/>
        <v> </v>
      </c>
    </row>
    <row r="8295" spans="7:8">
      <c r="G8295" s="31" t="str">
        <f t="shared" si="64"/>
        <v> </v>
      </c>
      <c r="H8295" s="31" t="str">
        <f t="shared" si="65"/>
        <v> </v>
      </c>
    </row>
    <row r="8296" spans="7:8">
      <c r="G8296" s="31" t="str">
        <f t="shared" si="64"/>
        <v> </v>
      </c>
      <c r="H8296" s="31" t="str">
        <f t="shared" si="65"/>
        <v> </v>
      </c>
    </row>
    <row r="8297" spans="7:8">
      <c r="G8297" s="31" t="str">
        <f t="shared" si="64"/>
        <v> </v>
      </c>
      <c r="H8297" s="31" t="str">
        <f t="shared" si="65"/>
        <v> </v>
      </c>
    </row>
    <row r="8298" spans="7:8">
      <c r="G8298" s="31" t="str">
        <f t="shared" si="64"/>
        <v> </v>
      </c>
      <c r="H8298" s="31" t="str">
        <f t="shared" si="65"/>
        <v> </v>
      </c>
    </row>
    <row r="8299" spans="7:8">
      <c r="G8299" s="31" t="str">
        <f t="shared" si="64"/>
        <v> </v>
      </c>
      <c r="H8299" s="31" t="str">
        <f t="shared" si="65"/>
        <v> </v>
      </c>
    </row>
    <row r="8300" spans="7:8">
      <c r="G8300" s="31" t="str">
        <f t="shared" si="64"/>
        <v> </v>
      </c>
      <c r="H8300" s="31" t="str">
        <f t="shared" si="65"/>
        <v> </v>
      </c>
    </row>
    <row r="8301" spans="7:8">
      <c r="G8301" s="31" t="str">
        <f t="shared" si="64"/>
        <v> </v>
      </c>
      <c r="H8301" s="31" t="str">
        <f t="shared" si="65"/>
        <v> </v>
      </c>
    </row>
    <row r="8302" spans="7:8">
      <c r="G8302" s="31" t="str">
        <f t="shared" si="64"/>
        <v> </v>
      </c>
      <c r="H8302" s="31" t="str">
        <f t="shared" si="65"/>
        <v> </v>
      </c>
    </row>
    <row r="8303" spans="7:8">
      <c r="G8303" s="31" t="str">
        <f t="shared" si="64"/>
        <v> </v>
      </c>
      <c r="H8303" s="31" t="str">
        <f t="shared" si="65"/>
        <v> </v>
      </c>
    </row>
    <row r="8304" spans="7:8">
      <c r="G8304" s="31" t="str">
        <f t="shared" si="64"/>
        <v> </v>
      </c>
      <c r="H8304" s="31" t="str">
        <f t="shared" si="65"/>
        <v> </v>
      </c>
    </row>
    <row r="8305" spans="7:8">
      <c r="G8305" s="31" t="str">
        <f t="shared" si="64"/>
        <v> </v>
      </c>
      <c r="H8305" s="31" t="str">
        <f t="shared" si="65"/>
        <v> </v>
      </c>
    </row>
    <row r="8306" spans="7:8">
      <c r="G8306" s="31" t="str">
        <f t="shared" si="64"/>
        <v> </v>
      </c>
      <c r="H8306" s="31" t="str">
        <f t="shared" si="65"/>
        <v> </v>
      </c>
    </row>
    <row r="8307" spans="7:8">
      <c r="G8307" s="31" t="str">
        <f t="shared" si="64"/>
        <v> </v>
      </c>
      <c r="H8307" s="31" t="str">
        <f t="shared" si="65"/>
        <v> </v>
      </c>
    </row>
    <row r="8308" spans="7:8">
      <c r="G8308" s="31" t="str">
        <f t="shared" si="64"/>
        <v> </v>
      </c>
      <c r="H8308" s="31" t="str">
        <f t="shared" si="65"/>
        <v> </v>
      </c>
    </row>
    <row r="8309" spans="7:8">
      <c r="G8309" s="31" t="str">
        <f t="shared" si="64"/>
        <v> </v>
      </c>
      <c r="H8309" s="31" t="str">
        <f t="shared" si="65"/>
        <v> </v>
      </c>
    </row>
    <row r="8310" spans="7:8">
      <c r="G8310" s="31" t="str">
        <f t="shared" si="64"/>
        <v> </v>
      </c>
      <c r="H8310" s="31" t="str">
        <f t="shared" si="65"/>
        <v> </v>
      </c>
    </row>
    <row r="8311" spans="7:8">
      <c r="G8311" s="31" t="str">
        <f t="shared" si="64"/>
        <v> </v>
      </c>
      <c r="H8311" s="31" t="str">
        <f t="shared" si="65"/>
        <v> </v>
      </c>
    </row>
    <row r="8312" spans="7:8">
      <c r="G8312" s="31" t="str">
        <f t="shared" si="64"/>
        <v> </v>
      </c>
      <c r="H8312" s="31" t="str">
        <f t="shared" si="65"/>
        <v> </v>
      </c>
    </row>
    <row r="8313" spans="7:8">
      <c r="G8313" s="31" t="str">
        <f t="shared" si="64"/>
        <v> </v>
      </c>
      <c r="H8313" s="31" t="str">
        <f t="shared" si="65"/>
        <v> </v>
      </c>
    </row>
    <row r="8314" spans="7:8">
      <c r="G8314" s="31" t="str">
        <f t="shared" si="64"/>
        <v> </v>
      </c>
      <c r="H8314" s="31" t="str">
        <f t="shared" si="65"/>
        <v> </v>
      </c>
    </row>
    <row r="8315" spans="7:8">
      <c r="G8315" s="31" t="str">
        <f t="shared" si="64"/>
        <v> </v>
      </c>
      <c r="H8315" s="31" t="str">
        <f t="shared" si="65"/>
        <v> </v>
      </c>
    </row>
    <row r="8316" spans="7:8">
      <c r="G8316" s="31" t="str">
        <f t="shared" si="64"/>
        <v> </v>
      </c>
      <c r="H8316" s="31" t="str">
        <f t="shared" si="65"/>
        <v> </v>
      </c>
    </row>
    <row r="8317" spans="7:8">
      <c r="G8317" s="31" t="str">
        <f t="shared" si="64"/>
        <v> </v>
      </c>
      <c r="H8317" s="31" t="str">
        <f t="shared" si="65"/>
        <v> </v>
      </c>
    </row>
    <row r="8318" spans="7:8">
      <c r="G8318" s="31" t="str">
        <f t="shared" si="64"/>
        <v> </v>
      </c>
      <c r="H8318" s="31" t="str">
        <f t="shared" si="65"/>
        <v> </v>
      </c>
    </row>
    <row r="8319" spans="7:8">
      <c r="G8319" s="31" t="str">
        <f t="shared" si="64"/>
        <v> </v>
      </c>
      <c r="H8319" s="31" t="str">
        <f t="shared" si="65"/>
        <v> </v>
      </c>
    </row>
    <row r="8320" spans="7:8">
      <c r="G8320" s="31" t="str">
        <f t="shared" si="64"/>
        <v> </v>
      </c>
      <c r="H8320" s="31" t="str">
        <f t="shared" si="65"/>
        <v> </v>
      </c>
    </row>
    <row r="8321" spans="7:8">
      <c r="G8321" s="31" t="str">
        <f t="shared" si="64"/>
        <v> </v>
      </c>
      <c r="H8321" s="31" t="str">
        <f t="shared" si="65"/>
        <v> </v>
      </c>
    </row>
    <row r="8322" spans="7:8">
      <c r="G8322" s="31" t="str">
        <f t="shared" si="64"/>
        <v> </v>
      </c>
      <c r="H8322" s="31" t="str">
        <f t="shared" si="65"/>
        <v> </v>
      </c>
    </row>
    <row r="8323" spans="7:8">
      <c r="G8323" s="31" t="str">
        <f t="shared" si="64"/>
        <v> </v>
      </c>
      <c r="H8323" s="31" t="str">
        <f t="shared" si="65"/>
        <v> </v>
      </c>
    </row>
    <row r="8324" spans="7:8">
      <c r="G8324" s="31" t="str">
        <f t="shared" si="64"/>
        <v> </v>
      </c>
      <c r="H8324" s="31" t="str">
        <f t="shared" si="65"/>
        <v> </v>
      </c>
    </row>
    <row r="8325" spans="7:8">
      <c r="G8325" s="31" t="str">
        <f t="shared" si="64"/>
        <v> </v>
      </c>
      <c r="H8325" s="31" t="str">
        <f t="shared" si="65"/>
        <v> </v>
      </c>
    </row>
    <row r="8326" spans="7:8">
      <c r="G8326" s="31" t="str">
        <f t="shared" si="64"/>
        <v> </v>
      </c>
      <c r="H8326" s="31" t="str">
        <f t="shared" si="65"/>
        <v> </v>
      </c>
    </row>
    <row r="8327" spans="7:8">
      <c r="G8327" s="31" t="str">
        <f t="shared" si="64"/>
        <v> </v>
      </c>
      <c r="H8327" s="31" t="str">
        <f t="shared" si="65"/>
        <v> </v>
      </c>
    </row>
    <row r="8328" spans="7:8">
      <c r="G8328" s="31" t="str">
        <f t="shared" si="64"/>
        <v> </v>
      </c>
      <c r="H8328" s="31" t="str">
        <f t="shared" si="65"/>
        <v> </v>
      </c>
    </row>
    <row r="8329" spans="7:8">
      <c r="G8329" s="31" t="str">
        <f t="shared" si="64"/>
        <v> </v>
      </c>
      <c r="H8329" s="31" t="str">
        <f t="shared" si="65"/>
        <v> </v>
      </c>
    </row>
    <row r="8330" spans="7:8">
      <c r="G8330" s="31" t="str">
        <f t="shared" si="64"/>
        <v> </v>
      </c>
      <c r="H8330" s="31" t="str">
        <f t="shared" si="65"/>
        <v> </v>
      </c>
    </row>
    <row r="8331" spans="7:8">
      <c r="G8331" s="31" t="str">
        <f t="shared" si="64"/>
        <v> </v>
      </c>
      <c r="H8331" s="31" t="str">
        <f t="shared" si="65"/>
        <v> </v>
      </c>
    </row>
    <row r="8332" spans="7:8">
      <c r="G8332" s="31" t="str">
        <f t="shared" si="64"/>
        <v> </v>
      </c>
      <c r="H8332" s="31" t="str">
        <f t="shared" si="65"/>
        <v> </v>
      </c>
    </row>
    <row r="8333" spans="7:8">
      <c r="G8333" s="31" t="str">
        <f t="shared" si="64"/>
        <v> </v>
      </c>
      <c r="H8333" s="31" t="str">
        <f t="shared" si="65"/>
        <v> </v>
      </c>
    </row>
    <row r="8334" spans="7:8">
      <c r="G8334" s="31" t="str">
        <f t="shared" si="64"/>
        <v> </v>
      </c>
      <c r="H8334" s="31" t="str">
        <f t="shared" si="65"/>
        <v> </v>
      </c>
    </row>
    <row r="8335" spans="7:8">
      <c r="G8335" s="31" t="str">
        <f t="shared" si="64"/>
        <v> </v>
      </c>
      <c r="H8335" s="31" t="str">
        <f t="shared" si="65"/>
        <v> </v>
      </c>
    </row>
    <row r="8336" spans="7:8">
      <c r="G8336" s="31" t="str">
        <f t="shared" si="64"/>
        <v> </v>
      </c>
      <c r="H8336" s="31" t="str">
        <f t="shared" si="65"/>
        <v> </v>
      </c>
    </row>
    <row r="8337" spans="7:8">
      <c r="G8337" s="31" t="str">
        <f t="shared" si="64"/>
        <v> </v>
      </c>
      <c r="H8337" s="31" t="str">
        <f t="shared" si="65"/>
        <v> </v>
      </c>
    </row>
    <row r="8338" spans="7:8">
      <c r="G8338" s="31" t="str">
        <f t="shared" si="64"/>
        <v> </v>
      </c>
      <c r="H8338" s="31" t="str">
        <f t="shared" si="65"/>
        <v> </v>
      </c>
    </row>
    <row r="8339" spans="7:8">
      <c r="G8339" s="31" t="str">
        <f t="shared" si="64"/>
        <v> </v>
      </c>
      <c r="H8339" s="31" t="str">
        <f t="shared" si="65"/>
        <v> </v>
      </c>
    </row>
    <row r="8340" spans="7:8">
      <c r="G8340" s="31" t="str">
        <f t="shared" si="64"/>
        <v> </v>
      </c>
      <c r="H8340" s="31" t="str">
        <f t="shared" si="65"/>
        <v> </v>
      </c>
    </row>
    <row r="8341" spans="7:8">
      <c r="G8341" s="31" t="str">
        <f t="shared" si="64"/>
        <v> </v>
      </c>
      <c r="H8341" s="31" t="str">
        <f t="shared" si="65"/>
        <v> </v>
      </c>
    </row>
    <row r="8342" spans="7:8">
      <c r="G8342" s="31" t="str">
        <f t="shared" si="64"/>
        <v> </v>
      </c>
      <c r="H8342" s="31" t="str">
        <f t="shared" si="65"/>
        <v> </v>
      </c>
    </row>
    <row r="8343" spans="7:8">
      <c r="G8343" s="31" t="str">
        <f t="shared" si="64"/>
        <v> </v>
      </c>
      <c r="H8343" s="31" t="str">
        <f t="shared" si="65"/>
        <v> </v>
      </c>
    </row>
    <row r="8344" spans="7:8">
      <c r="G8344" s="31" t="str">
        <f t="shared" si="64"/>
        <v> </v>
      </c>
      <c r="H8344" s="31" t="str">
        <f t="shared" si="65"/>
        <v> </v>
      </c>
    </row>
    <row r="8345" spans="7:8">
      <c r="G8345" s="31" t="str">
        <f t="shared" si="64"/>
        <v> </v>
      </c>
      <c r="H8345" s="31" t="str">
        <f t="shared" si="65"/>
        <v> </v>
      </c>
    </row>
    <row r="8346" spans="7:8">
      <c r="G8346" s="31" t="str">
        <f t="shared" si="64"/>
        <v> </v>
      </c>
      <c r="H8346" s="31" t="str">
        <f t="shared" si="65"/>
        <v> </v>
      </c>
    </row>
    <row r="8347" spans="7:8">
      <c r="G8347" s="31" t="str">
        <f t="shared" si="64"/>
        <v> </v>
      </c>
      <c r="H8347" s="31" t="str">
        <f t="shared" si="65"/>
        <v> </v>
      </c>
    </row>
    <row r="8348" spans="7:8">
      <c r="G8348" s="31" t="str">
        <f t="shared" si="64"/>
        <v> </v>
      </c>
      <c r="H8348" s="31" t="str">
        <f t="shared" si="65"/>
        <v> </v>
      </c>
    </row>
    <row r="8349" spans="7:8">
      <c r="G8349" s="31" t="str">
        <f t="shared" si="64"/>
        <v> </v>
      </c>
      <c r="H8349" s="31" t="str">
        <f t="shared" si="65"/>
        <v> </v>
      </c>
    </row>
    <row r="8350" spans="7:8">
      <c r="G8350" s="31" t="str">
        <f t="shared" si="64"/>
        <v> </v>
      </c>
      <c r="H8350" s="31" t="str">
        <f t="shared" si="65"/>
        <v> </v>
      </c>
    </row>
    <row r="8351" spans="7:8">
      <c r="G8351" s="31" t="str">
        <f t="shared" si="64"/>
        <v> </v>
      </c>
      <c r="H8351" s="31" t="str">
        <f t="shared" si="65"/>
        <v> </v>
      </c>
    </row>
    <row r="8352" spans="7:8">
      <c r="G8352" s="31" t="str">
        <f t="shared" si="64"/>
        <v> </v>
      </c>
      <c r="H8352" s="31" t="str">
        <f t="shared" si="65"/>
        <v> </v>
      </c>
    </row>
    <row r="8353" spans="7:8">
      <c r="G8353" s="31" t="str">
        <f t="shared" si="64"/>
        <v> </v>
      </c>
      <c r="H8353" s="31" t="str">
        <f t="shared" si="65"/>
        <v> </v>
      </c>
    </row>
    <row r="8354" spans="7:8">
      <c r="G8354" s="31" t="str">
        <f t="shared" si="64"/>
        <v> </v>
      </c>
      <c r="H8354" s="31" t="str">
        <f t="shared" si="65"/>
        <v> </v>
      </c>
    </row>
    <row r="8355" spans="7:8">
      <c r="G8355" s="31" t="str">
        <f t="shared" si="64"/>
        <v> </v>
      </c>
      <c r="H8355" s="31" t="str">
        <f t="shared" si="65"/>
        <v> </v>
      </c>
    </row>
    <row r="8356" spans="7:8">
      <c r="G8356" s="31" t="str">
        <f t="shared" si="64"/>
        <v> </v>
      </c>
      <c r="H8356" s="31" t="str">
        <f t="shared" si="65"/>
        <v> </v>
      </c>
    </row>
    <row r="8357" spans="7:8">
      <c r="G8357" s="31" t="str">
        <f t="shared" si="64"/>
        <v> </v>
      </c>
      <c r="H8357" s="31" t="str">
        <f t="shared" si="65"/>
        <v> </v>
      </c>
    </row>
    <row r="8358" spans="7:8">
      <c r="G8358" s="31" t="str">
        <f t="shared" si="64"/>
        <v> </v>
      </c>
      <c r="H8358" s="31" t="str">
        <f t="shared" si="65"/>
        <v> </v>
      </c>
    </row>
    <row r="8359" spans="7:8">
      <c r="G8359" s="31" t="str">
        <f t="shared" si="64"/>
        <v> </v>
      </c>
      <c r="H8359" s="31" t="str">
        <f t="shared" si="65"/>
        <v> </v>
      </c>
    </row>
    <row r="8360" spans="7:8">
      <c r="G8360" s="31" t="str">
        <f t="shared" si="64"/>
        <v> </v>
      </c>
      <c r="H8360" s="31" t="str">
        <f t="shared" si="65"/>
        <v> </v>
      </c>
    </row>
    <row r="8361" spans="7:8">
      <c r="G8361" s="31" t="str">
        <f t="shared" si="64"/>
        <v> </v>
      </c>
      <c r="H8361" s="31" t="str">
        <f t="shared" si="65"/>
        <v> </v>
      </c>
    </row>
    <row r="8362" spans="7:8">
      <c r="G8362" s="31" t="str">
        <f t="shared" si="64"/>
        <v> </v>
      </c>
      <c r="H8362" s="31" t="str">
        <f t="shared" si="65"/>
        <v> </v>
      </c>
    </row>
    <row r="8363" spans="7:8">
      <c r="G8363" s="31" t="str">
        <f t="shared" si="64"/>
        <v> </v>
      </c>
      <c r="H8363" s="31" t="str">
        <f t="shared" si="65"/>
        <v> </v>
      </c>
    </row>
    <row r="8364" spans="7:8">
      <c r="G8364" s="31" t="str">
        <f t="shared" si="64"/>
        <v> </v>
      </c>
      <c r="H8364" s="31" t="str">
        <f t="shared" si="65"/>
        <v> </v>
      </c>
    </row>
    <row r="8365" spans="7:8">
      <c r="G8365" s="31" t="str">
        <f t="shared" si="64"/>
        <v> </v>
      </c>
      <c r="H8365" s="31" t="str">
        <f t="shared" si="65"/>
        <v> </v>
      </c>
    </row>
    <row r="8366" spans="7:8">
      <c r="G8366" s="31" t="str">
        <f t="shared" si="64"/>
        <v> </v>
      </c>
      <c r="H8366" s="31" t="str">
        <f t="shared" si="65"/>
        <v> </v>
      </c>
    </row>
    <row r="8367" spans="7:8">
      <c r="G8367" s="31" t="str">
        <f t="shared" si="64"/>
        <v> </v>
      </c>
      <c r="H8367" s="31" t="str">
        <f t="shared" si="65"/>
        <v> </v>
      </c>
    </row>
    <row r="8368" spans="7:8">
      <c r="G8368" s="31" t="str">
        <f t="shared" si="64"/>
        <v> </v>
      </c>
      <c r="H8368" s="31" t="str">
        <f t="shared" si="65"/>
        <v> </v>
      </c>
    </row>
    <row r="8369" spans="7:8">
      <c r="G8369" s="31" t="str">
        <f t="shared" si="64"/>
        <v> </v>
      </c>
      <c r="H8369" s="31" t="str">
        <f t="shared" si="65"/>
        <v> </v>
      </c>
    </row>
    <row r="8370" spans="7:8">
      <c r="G8370" s="31" t="str">
        <f t="shared" si="64"/>
        <v> </v>
      </c>
      <c r="H8370" s="31" t="str">
        <f t="shared" si="65"/>
        <v> </v>
      </c>
    </row>
    <row r="8371" spans="7:8">
      <c r="G8371" s="31" t="str">
        <f t="shared" si="64"/>
        <v> </v>
      </c>
      <c r="H8371" s="31" t="str">
        <f t="shared" si="65"/>
        <v> </v>
      </c>
    </row>
    <row r="8372" spans="7:8">
      <c r="G8372" s="31" t="str">
        <f t="shared" si="64"/>
        <v> </v>
      </c>
      <c r="H8372" s="31" t="str">
        <f t="shared" si="65"/>
        <v> </v>
      </c>
    </row>
    <row r="8373" spans="7:8">
      <c r="G8373" s="31" t="str">
        <f t="shared" si="64"/>
        <v> </v>
      </c>
      <c r="H8373" s="31" t="str">
        <f t="shared" si="65"/>
        <v> </v>
      </c>
    </row>
    <row r="8374" spans="7:8">
      <c r="G8374" s="31" t="str">
        <f t="shared" si="64"/>
        <v> </v>
      </c>
      <c r="H8374" s="31" t="str">
        <f t="shared" si="65"/>
        <v> </v>
      </c>
    </row>
    <row r="8375" spans="7:8">
      <c r="G8375" s="31" t="str">
        <f t="shared" si="64"/>
        <v> </v>
      </c>
      <c r="H8375" s="31" t="str">
        <f t="shared" si="65"/>
        <v> </v>
      </c>
    </row>
    <row r="8376" spans="7:8">
      <c r="G8376" s="31" t="str">
        <f t="shared" si="64"/>
        <v> </v>
      </c>
      <c r="H8376" s="31" t="str">
        <f t="shared" si="65"/>
        <v> </v>
      </c>
    </row>
    <row r="8377" spans="7:8">
      <c r="G8377" s="31" t="str">
        <f t="shared" si="64"/>
        <v> </v>
      </c>
      <c r="H8377" s="31" t="str">
        <f t="shared" si="65"/>
        <v> </v>
      </c>
    </row>
    <row r="8378" spans="7:8">
      <c r="G8378" s="31" t="str">
        <f t="shared" si="64"/>
        <v> </v>
      </c>
      <c r="H8378" s="31" t="str">
        <f t="shared" si="65"/>
        <v> </v>
      </c>
    </row>
    <row r="8379" spans="7:8">
      <c r="G8379" s="31" t="str">
        <f t="shared" si="64"/>
        <v> </v>
      </c>
      <c r="H8379" s="31" t="str">
        <f t="shared" si="65"/>
        <v> </v>
      </c>
    </row>
    <row r="8380" spans="7:8">
      <c r="G8380" s="31" t="str">
        <f t="shared" si="64"/>
        <v> </v>
      </c>
      <c r="H8380" s="31" t="str">
        <f t="shared" si="65"/>
        <v> </v>
      </c>
    </row>
    <row r="8381" spans="7:8">
      <c r="G8381" s="31" t="str">
        <f t="shared" si="64"/>
        <v> </v>
      </c>
      <c r="H8381" s="31" t="str">
        <f t="shared" si="65"/>
        <v> </v>
      </c>
    </row>
    <row r="8382" spans="7:8">
      <c r="G8382" s="31" t="str">
        <f t="shared" si="64"/>
        <v> </v>
      </c>
      <c r="H8382" s="31" t="str">
        <f t="shared" si="65"/>
        <v> </v>
      </c>
    </row>
    <row r="8383" spans="7:8">
      <c r="G8383" s="31" t="str">
        <f t="shared" si="64"/>
        <v> </v>
      </c>
      <c r="H8383" s="31" t="str">
        <f t="shared" si="65"/>
        <v> </v>
      </c>
    </row>
    <row r="8384" spans="7:8">
      <c r="G8384" s="31" t="str">
        <f t="shared" si="64"/>
        <v> </v>
      </c>
      <c r="H8384" s="31" t="str">
        <f t="shared" si="65"/>
        <v> </v>
      </c>
    </row>
    <row r="8385" spans="7:8">
      <c r="G8385" s="31" t="str">
        <f t="shared" si="64"/>
        <v> </v>
      </c>
      <c r="H8385" s="31" t="str">
        <f t="shared" si="65"/>
        <v> </v>
      </c>
    </row>
    <row r="8386" spans="7:8">
      <c r="G8386" s="31" t="str">
        <f t="shared" si="64"/>
        <v> </v>
      </c>
      <c r="H8386" s="31" t="str">
        <f t="shared" si="65"/>
        <v> </v>
      </c>
    </row>
    <row r="8387" spans="7:8">
      <c r="G8387" s="31" t="str">
        <f t="shared" si="64"/>
        <v> </v>
      </c>
      <c r="H8387" s="31" t="str">
        <f t="shared" si="65"/>
        <v> </v>
      </c>
    </row>
    <row r="8388" spans="7:8">
      <c r="G8388" s="31" t="str">
        <f t="shared" si="64"/>
        <v> </v>
      </c>
      <c r="H8388" s="31" t="str">
        <f t="shared" si="65"/>
        <v> </v>
      </c>
    </row>
    <row r="8389" spans="7:8">
      <c r="G8389" s="31" t="str">
        <f t="shared" si="64"/>
        <v> </v>
      </c>
      <c r="H8389" s="31" t="str">
        <f t="shared" si="65"/>
        <v> </v>
      </c>
    </row>
    <row r="8390" spans="7:8">
      <c r="G8390" s="31" t="str">
        <f t="shared" si="64"/>
        <v> </v>
      </c>
      <c r="H8390" s="31" t="str">
        <f t="shared" si="65"/>
        <v> </v>
      </c>
    </row>
    <row r="8391" spans="7:8">
      <c r="G8391" s="31" t="str">
        <f t="shared" si="64"/>
        <v> </v>
      </c>
      <c r="H8391" s="31" t="str">
        <f t="shared" si="65"/>
        <v> </v>
      </c>
    </row>
    <row r="8392" spans="7:8">
      <c r="G8392" s="31" t="str">
        <f t="shared" si="64"/>
        <v> </v>
      </c>
      <c r="H8392" s="31" t="str">
        <f t="shared" si="65"/>
        <v> </v>
      </c>
    </row>
    <row r="8393" spans="7:8">
      <c r="G8393" s="31" t="str">
        <f t="shared" si="64"/>
        <v> </v>
      </c>
      <c r="H8393" s="31" t="str">
        <f t="shared" si="65"/>
        <v> </v>
      </c>
    </row>
    <row r="8394" spans="7:8">
      <c r="G8394" s="31" t="str">
        <f t="shared" si="64"/>
        <v> </v>
      </c>
      <c r="H8394" s="31" t="str">
        <f t="shared" si="65"/>
        <v> </v>
      </c>
    </row>
    <row r="8395" spans="7:8">
      <c r="G8395" s="31" t="str">
        <f t="shared" si="64"/>
        <v> </v>
      </c>
      <c r="H8395" s="31" t="str">
        <f t="shared" si="65"/>
        <v> </v>
      </c>
    </row>
    <row r="8396" spans="7:8">
      <c r="G8396" s="31" t="str">
        <f t="shared" si="64"/>
        <v> </v>
      </c>
      <c r="H8396" s="31" t="str">
        <f t="shared" si="65"/>
        <v> </v>
      </c>
    </row>
    <row r="8397" spans="7:8">
      <c r="G8397" s="31" t="str">
        <f t="shared" si="64"/>
        <v> </v>
      </c>
      <c r="H8397" s="31" t="str">
        <f t="shared" si="65"/>
        <v> </v>
      </c>
    </row>
    <row r="8398" spans="7:8">
      <c r="G8398" s="31" t="str">
        <f t="shared" si="64"/>
        <v> </v>
      </c>
      <c r="H8398" s="31" t="str">
        <f t="shared" si="65"/>
        <v> </v>
      </c>
    </row>
    <row r="8399" spans="7:8">
      <c r="G8399" s="31" t="str">
        <f t="shared" si="64"/>
        <v> </v>
      </c>
      <c r="H8399" s="31" t="str">
        <f t="shared" si="65"/>
        <v> </v>
      </c>
    </row>
    <row r="8400" spans="7:8">
      <c r="G8400" s="31" t="str">
        <f t="shared" si="64"/>
        <v> </v>
      </c>
      <c r="H8400" s="31" t="str">
        <f t="shared" si="65"/>
        <v> </v>
      </c>
    </row>
    <row r="8401" spans="7:8">
      <c r="G8401" s="31" t="str">
        <f t="shared" si="64"/>
        <v> </v>
      </c>
      <c r="H8401" s="31" t="str">
        <f t="shared" si="65"/>
        <v> </v>
      </c>
    </row>
    <row r="8402" spans="7:8">
      <c r="G8402" s="31" t="str">
        <f t="shared" si="64"/>
        <v> </v>
      </c>
      <c r="H8402" s="31" t="str">
        <f t="shared" si="65"/>
        <v> </v>
      </c>
    </row>
    <row r="8403" spans="7:8">
      <c r="G8403" s="31" t="str">
        <f t="shared" si="64"/>
        <v> </v>
      </c>
      <c r="H8403" s="31" t="str">
        <f t="shared" si="65"/>
        <v> </v>
      </c>
    </row>
    <row r="8404" spans="7:8">
      <c r="G8404" s="31" t="str">
        <f t="shared" si="64"/>
        <v> </v>
      </c>
      <c r="H8404" s="31" t="str">
        <f t="shared" si="65"/>
        <v> </v>
      </c>
    </row>
    <row r="8405" spans="7:8">
      <c r="G8405" s="31" t="str">
        <f t="shared" si="64"/>
        <v> </v>
      </c>
      <c r="H8405" s="31" t="str">
        <f t="shared" si="65"/>
        <v> </v>
      </c>
    </row>
    <row r="8406" spans="7:8">
      <c r="G8406" s="31" t="str">
        <f t="shared" si="64"/>
        <v> </v>
      </c>
      <c r="H8406" s="31" t="str">
        <f t="shared" si="65"/>
        <v> </v>
      </c>
    </row>
    <row r="8407" spans="7:8">
      <c r="G8407" s="31" t="str">
        <f t="shared" si="64"/>
        <v> </v>
      </c>
      <c r="H8407" s="31" t="str">
        <f t="shared" si="65"/>
        <v> </v>
      </c>
    </row>
    <row r="8408" spans="7:8">
      <c r="G8408" s="31" t="str">
        <f t="shared" si="64"/>
        <v> </v>
      </c>
      <c r="H8408" s="31" t="str">
        <f t="shared" si="65"/>
        <v> </v>
      </c>
    </row>
    <row r="8409" spans="7:8">
      <c r="G8409" s="31" t="str">
        <f t="shared" si="64"/>
        <v> </v>
      </c>
      <c r="H8409" s="31" t="str">
        <f t="shared" si="65"/>
        <v> </v>
      </c>
    </row>
    <row r="8410" spans="7:8">
      <c r="G8410" s="31" t="str">
        <f t="shared" si="64"/>
        <v> </v>
      </c>
      <c r="H8410" s="31" t="str">
        <f t="shared" si="65"/>
        <v> </v>
      </c>
    </row>
    <row r="8411" spans="7:8">
      <c r="G8411" s="31" t="str">
        <f t="shared" si="64"/>
        <v> </v>
      </c>
      <c r="H8411" s="31" t="str">
        <f t="shared" si="65"/>
        <v> </v>
      </c>
    </row>
    <row r="8412" spans="7:8">
      <c r="G8412" s="31" t="str">
        <f t="shared" si="64"/>
        <v> </v>
      </c>
      <c r="H8412" s="31" t="str">
        <f t="shared" si="65"/>
        <v> </v>
      </c>
    </row>
    <row r="8413" spans="7:8">
      <c r="G8413" s="31" t="str">
        <f t="shared" si="64"/>
        <v> </v>
      </c>
      <c r="H8413" s="31" t="str">
        <f t="shared" si="65"/>
        <v> </v>
      </c>
    </row>
    <row r="8414" spans="7:8">
      <c r="G8414" s="31" t="str">
        <f t="shared" si="64"/>
        <v> </v>
      </c>
      <c r="H8414" s="31" t="str">
        <f t="shared" si="65"/>
        <v> </v>
      </c>
    </row>
    <row r="8415" spans="7:8">
      <c r="G8415" s="31" t="str">
        <f t="shared" si="64"/>
        <v> </v>
      </c>
      <c r="H8415" s="31" t="str">
        <f t="shared" si="65"/>
        <v> </v>
      </c>
    </row>
    <row r="8416" spans="7:8">
      <c r="G8416" s="31" t="str">
        <f t="shared" si="64"/>
        <v> </v>
      </c>
      <c r="H8416" s="31" t="str">
        <f t="shared" si="65"/>
        <v> </v>
      </c>
    </row>
    <row r="8417" spans="7:8">
      <c r="G8417" s="31" t="str">
        <f t="shared" ref="G8417:G8671" si="66">IFERROR(IF($D8417&gt;0,IF($D8417=$G$1,$F8417," ")," ")," ")</f>
        <v> </v>
      </c>
      <c r="H8417" s="31" t="str">
        <f t="shared" ref="H8417:H8671" si="67">IFERROR(IF($D8417&gt;0,IF($D8417=$H$1,$F8417," ")," ")," ")</f>
        <v> </v>
      </c>
    </row>
    <row r="8418" spans="7:8">
      <c r="G8418" s="31" t="str">
        <f t="shared" si="66"/>
        <v> </v>
      </c>
      <c r="H8418" s="31" t="str">
        <f t="shared" si="67"/>
        <v> </v>
      </c>
    </row>
    <row r="8419" spans="7:8">
      <c r="G8419" s="31" t="str">
        <f t="shared" si="66"/>
        <v> </v>
      </c>
      <c r="H8419" s="31" t="str">
        <f t="shared" si="67"/>
        <v> </v>
      </c>
    </row>
    <row r="8420" spans="7:8">
      <c r="G8420" s="31" t="str">
        <f t="shared" si="66"/>
        <v> </v>
      </c>
      <c r="H8420" s="31" t="str">
        <f t="shared" si="67"/>
        <v> </v>
      </c>
    </row>
    <row r="8421" spans="7:8">
      <c r="G8421" s="31" t="str">
        <f t="shared" si="66"/>
        <v> </v>
      </c>
      <c r="H8421" s="31" t="str">
        <f t="shared" si="67"/>
        <v> </v>
      </c>
    </row>
    <row r="8422" spans="7:8">
      <c r="G8422" s="31" t="str">
        <f t="shared" si="66"/>
        <v> </v>
      </c>
      <c r="H8422" s="31" t="str">
        <f t="shared" si="67"/>
        <v> </v>
      </c>
    </row>
    <row r="8423" spans="7:8">
      <c r="G8423" s="31" t="str">
        <f t="shared" si="66"/>
        <v> </v>
      </c>
      <c r="H8423" s="31" t="str">
        <f t="shared" si="67"/>
        <v> </v>
      </c>
    </row>
    <row r="8424" spans="7:8">
      <c r="G8424" s="31" t="str">
        <f t="shared" si="66"/>
        <v> </v>
      </c>
      <c r="H8424" s="31" t="str">
        <f t="shared" si="67"/>
        <v> </v>
      </c>
    </row>
    <row r="8425" spans="7:8">
      <c r="G8425" s="31" t="str">
        <f t="shared" si="66"/>
        <v> </v>
      </c>
      <c r="H8425" s="31" t="str">
        <f t="shared" si="67"/>
        <v> </v>
      </c>
    </row>
    <row r="8426" spans="7:8">
      <c r="G8426" s="31" t="str">
        <f t="shared" si="66"/>
        <v> </v>
      </c>
      <c r="H8426" s="31" t="str">
        <f t="shared" si="67"/>
        <v> </v>
      </c>
    </row>
    <row r="8427" spans="7:8">
      <c r="G8427" s="31" t="str">
        <f t="shared" si="66"/>
        <v> </v>
      </c>
      <c r="H8427" s="31" t="str">
        <f t="shared" si="67"/>
        <v> </v>
      </c>
    </row>
    <row r="8428" spans="7:8">
      <c r="G8428" s="31" t="str">
        <f t="shared" si="66"/>
        <v> </v>
      </c>
      <c r="H8428" s="31" t="str">
        <f t="shared" si="67"/>
        <v> </v>
      </c>
    </row>
    <row r="8429" spans="7:8">
      <c r="G8429" s="31" t="str">
        <f t="shared" si="66"/>
        <v> </v>
      </c>
      <c r="H8429" s="31" t="str">
        <f t="shared" si="67"/>
        <v> </v>
      </c>
    </row>
    <row r="8430" spans="7:8">
      <c r="G8430" s="31" t="str">
        <f t="shared" si="66"/>
        <v> </v>
      </c>
      <c r="H8430" s="31" t="str">
        <f t="shared" si="67"/>
        <v> </v>
      </c>
    </row>
    <row r="8431" spans="7:8">
      <c r="G8431" s="31" t="str">
        <f t="shared" si="66"/>
        <v> </v>
      </c>
      <c r="H8431" s="31" t="str">
        <f t="shared" si="67"/>
        <v> </v>
      </c>
    </row>
    <row r="8432" spans="7:8">
      <c r="G8432" s="31" t="str">
        <f t="shared" si="66"/>
        <v> </v>
      </c>
      <c r="H8432" s="31" t="str">
        <f t="shared" si="67"/>
        <v> </v>
      </c>
    </row>
    <row r="8433" spans="7:8">
      <c r="G8433" s="31" t="str">
        <f t="shared" si="66"/>
        <v> </v>
      </c>
      <c r="H8433" s="31" t="str">
        <f t="shared" si="67"/>
        <v> </v>
      </c>
    </row>
    <row r="8434" spans="7:8">
      <c r="G8434" s="31" t="str">
        <f t="shared" si="66"/>
        <v> </v>
      </c>
      <c r="H8434" s="31" t="str">
        <f t="shared" si="67"/>
        <v> </v>
      </c>
    </row>
    <row r="8435" spans="7:8">
      <c r="G8435" s="31" t="str">
        <f t="shared" si="66"/>
        <v> </v>
      </c>
      <c r="H8435" s="31" t="str">
        <f t="shared" si="67"/>
        <v> </v>
      </c>
    </row>
    <row r="8436" spans="7:8">
      <c r="G8436" s="31" t="str">
        <f t="shared" si="66"/>
        <v> </v>
      </c>
      <c r="H8436" s="31" t="str">
        <f t="shared" si="67"/>
        <v> </v>
      </c>
    </row>
    <row r="8437" spans="7:8">
      <c r="G8437" s="31" t="str">
        <f t="shared" si="66"/>
        <v> </v>
      </c>
      <c r="H8437" s="31" t="str">
        <f t="shared" si="67"/>
        <v> </v>
      </c>
    </row>
    <row r="8438" spans="7:8">
      <c r="G8438" s="31" t="str">
        <f t="shared" si="66"/>
        <v> </v>
      </c>
      <c r="H8438" s="31" t="str">
        <f t="shared" si="67"/>
        <v> </v>
      </c>
    </row>
    <row r="8439" spans="7:8">
      <c r="G8439" s="31" t="str">
        <f t="shared" si="66"/>
        <v> </v>
      </c>
      <c r="H8439" s="31" t="str">
        <f t="shared" si="67"/>
        <v> </v>
      </c>
    </row>
    <row r="8440" spans="7:8">
      <c r="G8440" s="31" t="str">
        <f t="shared" si="66"/>
        <v> </v>
      </c>
      <c r="H8440" s="31" t="str">
        <f t="shared" si="67"/>
        <v> </v>
      </c>
    </row>
    <row r="8441" spans="7:8">
      <c r="G8441" s="31" t="str">
        <f t="shared" si="66"/>
        <v> </v>
      </c>
      <c r="H8441" s="31" t="str">
        <f t="shared" si="67"/>
        <v> </v>
      </c>
    </row>
    <row r="8442" spans="7:8">
      <c r="G8442" s="31" t="str">
        <f t="shared" si="66"/>
        <v> </v>
      </c>
      <c r="H8442" s="31" t="str">
        <f t="shared" si="67"/>
        <v> </v>
      </c>
    </row>
    <row r="8443" spans="7:8">
      <c r="G8443" s="31" t="str">
        <f t="shared" si="66"/>
        <v> </v>
      </c>
      <c r="H8443" s="31" t="str">
        <f t="shared" si="67"/>
        <v> </v>
      </c>
    </row>
    <row r="8444" spans="7:8">
      <c r="G8444" s="31" t="str">
        <f t="shared" si="66"/>
        <v> </v>
      </c>
      <c r="H8444" s="31" t="str">
        <f t="shared" si="67"/>
        <v> </v>
      </c>
    </row>
    <row r="8445" spans="7:8">
      <c r="G8445" s="31" t="str">
        <f t="shared" si="66"/>
        <v> </v>
      </c>
      <c r="H8445" s="31" t="str">
        <f t="shared" si="67"/>
        <v> </v>
      </c>
    </row>
    <row r="8446" spans="7:8">
      <c r="G8446" s="31" t="str">
        <f t="shared" si="66"/>
        <v> </v>
      </c>
      <c r="H8446" s="31" t="str">
        <f t="shared" si="67"/>
        <v> </v>
      </c>
    </row>
    <row r="8447" spans="7:8">
      <c r="G8447" s="31" t="str">
        <f t="shared" si="66"/>
        <v> </v>
      </c>
      <c r="H8447" s="31" t="str">
        <f t="shared" si="67"/>
        <v> </v>
      </c>
    </row>
    <row r="8448" spans="7:8">
      <c r="G8448" s="31" t="str">
        <f t="shared" si="66"/>
        <v> </v>
      </c>
      <c r="H8448" s="31" t="str">
        <f t="shared" si="67"/>
        <v> </v>
      </c>
    </row>
    <row r="8449" spans="7:8">
      <c r="G8449" s="31" t="str">
        <f t="shared" si="66"/>
        <v> </v>
      </c>
      <c r="H8449" s="31" t="str">
        <f t="shared" si="67"/>
        <v> </v>
      </c>
    </row>
    <row r="8450" spans="7:8">
      <c r="G8450" s="31" t="str">
        <f t="shared" si="66"/>
        <v> </v>
      </c>
      <c r="H8450" s="31" t="str">
        <f t="shared" si="67"/>
        <v> </v>
      </c>
    </row>
    <row r="8451" spans="7:8">
      <c r="G8451" s="31" t="str">
        <f t="shared" si="66"/>
        <v> </v>
      </c>
      <c r="H8451" s="31" t="str">
        <f t="shared" si="67"/>
        <v> </v>
      </c>
    </row>
    <row r="8452" spans="7:8">
      <c r="G8452" s="31" t="str">
        <f t="shared" si="66"/>
        <v> </v>
      </c>
      <c r="H8452" s="31" t="str">
        <f t="shared" si="67"/>
        <v> </v>
      </c>
    </row>
    <row r="8453" spans="7:8">
      <c r="G8453" s="31" t="str">
        <f t="shared" si="66"/>
        <v> </v>
      </c>
      <c r="H8453" s="31" t="str">
        <f t="shared" si="67"/>
        <v> </v>
      </c>
    </row>
    <row r="8454" spans="7:8">
      <c r="G8454" s="31" t="str">
        <f t="shared" si="66"/>
        <v> </v>
      </c>
      <c r="H8454" s="31" t="str">
        <f t="shared" si="67"/>
        <v> </v>
      </c>
    </row>
    <row r="8455" spans="7:8">
      <c r="G8455" s="31" t="str">
        <f t="shared" si="66"/>
        <v> </v>
      </c>
      <c r="H8455" s="31" t="str">
        <f t="shared" si="67"/>
        <v> </v>
      </c>
    </row>
    <row r="8456" spans="7:8">
      <c r="G8456" s="31" t="str">
        <f t="shared" si="66"/>
        <v> </v>
      </c>
      <c r="H8456" s="31" t="str">
        <f t="shared" si="67"/>
        <v> </v>
      </c>
    </row>
    <row r="8457" spans="7:8">
      <c r="G8457" s="31" t="str">
        <f t="shared" si="66"/>
        <v> </v>
      </c>
      <c r="H8457" s="31" t="str">
        <f t="shared" si="67"/>
        <v> </v>
      </c>
    </row>
    <row r="8458" spans="7:8">
      <c r="G8458" s="31" t="str">
        <f t="shared" si="66"/>
        <v> </v>
      </c>
      <c r="H8458" s="31" t="str">
        <f t="shared" si="67"/>
        <v> </v>
      </c>
    </row>
    <row r="8459" spans="7:8">
      <c r="G8459" s="31" t="str">
        <f t="shared" si="66"/>
        <v> </v>
      </c>
      <c r="H8459" s="31" t="str">
        <f t="shared" si="67"/>
        <v> </v>
      </c>
    </row>
    <row r="8460" spans="7:8">
      <c r="G8460" s="31" t="str">
        <f t="shared" si="66"/>
        <v> </v>
      </c>
      <c r="H8460" s="31" t="str">
        <f t="shared" si="67"/>
        <v> </v>
      </c>
    </row>
    <row r="8461" spans="7:8">
      <c r="G8461" s="31" t="str">
        <f t="shared" si="66"/>
        <v> </v>
      </c>
      <c r="H8461" s="31" t="str">
        <f t="shared" si="67"/>
        <v> </v>
      </c>
    </row>
    <row r="8462" spans="7:8">
      <c r="G8462" s="31" t="str">
        <f t="shared" si="66"/>
        <v> </v>
      </c>
      <c r="H8462" s="31" t="str">
        <f t="shared" si="67"/>
        <v> </v>
      </c>
    </row>
    <row r="8463" spans="7:8">
      <c r="G8463" s="31" t="str">
        <f t="shared" si="66"/>
        <v> </v>
      </c>
      <c r="H8463" s="31" t="str">
        <f t="shared" si="67"/>
        <v> </v>
      </c>
    </row>
    <row r="8464" spans="7:8">
      <c r="G8464" s="31" t="str">
        <f t="shared" si="66"/>
        <v> </v>
      </c>
      <c r="H8464" s="31" t="str">
        <f t="shared" si="67"/>
        <v> </v>
      </c>
    </row>
    <row r="8465" spans="7:8">
      <c r="G8465" s="31" t="str">
        <f t="shared" si="66"/>
        <v> </v>
      </c>
      <c r="H8465" s="31" t="str">
        <f t="shared" si="67"/>
        <v> </v>
      </c>
    </row>
    <row r="8466" spans="7:8">
      <c r="G8466" s="31" t="str">
        <f t="shared" si="66"/>
        <v> </v>
      </c>
      <c r="H8466" s="31" t="str">
        <f t="shared" si="67"/>
        <v> </v>
      </c>
    </row>
    <row r="8467" spans="7:8">
      <c r="G8467" s="31" t="str">
        <f t="shared" si="66"/>
        <v> </v>
      </c>
      <c r="H8467" s="31" t="str">
        <f t="shared" si="67"/>
        <v> </v>
      </c>
    </row>
    <row r="8468" spans="7:8">
      <c r="G8468" s="31" t="str">
        <f t="shared" si="66"/>
        <v> </v>
      </c>
      <c r="H8468" s="31" t="str">
        <f t="shared" si="67"/>
        <v> </v>
      </c>
    </row>
    <row r="8469" spans="7:8">
      <c r="G8469" s="31" t="str">
        <f t="shared" si="66"/>
        <v> </v>
      </c>
      <c r="H8469" s="31" t="str">
        <f t="shared" si="67"/>
        <v> </v>
      </c>
    </row>
    <row r="8470" spans="7:8">
      <c r="G8470" s="31" t="str">
        <f t="shared" si="66"/>
        <v> </v>
      </c>
      <c r="H8470" s="31" t="str">
        <f t="shared" si="67"/>
        <v> </v>
      </c>
    </row>
    <row r="8471" spans="7:8">
      <c r="G8471" s="31" t="str">
        <f t="shared" si="66"/>
        <v> </v>
      </c>
      <c r="H8471" s="31" t="str">
        <f t="shared" si="67"/>
        <v> </v>
      </c>
    </row>
    <row r="8472" spans="7:8">
      <c r="G8472" s="31" t="str">
        <f t="shared" si="66"/>
        <v> </v>
      </c>
      <c r="H8472" s="31" t="str">
        <f t="shared" si="67"/>
        <v> </v>
      </c>
    </row>
    <row r="8473" spans="7:8">
      <c r="G8473" s="31" t="str">
        <f t="shared" si="66"/>
        <v> </v>
      </c>
      <c r="H8473" s="31" t="str">
        <f t="shared" si="67"/>
        <v> </v>
      </c>
    </row>
    <row r="8474" spans="7:8">
      <c r="G8474" s="31" t="str">
        <f t="shared" si="66"/>
        <v> </v>
      </c>
      <c r="H8474" s="31" t="str">
        <f t="shared" si="67"/>
        <v> </v>
      </c>
    </row>
    <row r="8475" spans="7:8">
      <c r="G8475" s="31" t="str">
        <f t="shared" si="66"/>
        <v> </v>
      </c>
      <c r="H8475" s="31" t="str">
        <f t="shared" si="67"/>
        <v> </v>
      </c>
    </row>
    <row r="8476" spans="7:8">
      <c r="G8476" s="31" t="str">
        <f t="shared" si="66"/>
        <v> </v>
      </c>
      <c r="H8476" s="31" t="str">
        <f t="shared" si="67"/>
        <v> </v>
      </c>
    </row>
    <row r="8477" spans="7:8">
      <c r="G8477" s="31" t="str">
        <f t="shared" si="66"/>
        <v> </v>
      </c>
      <c r="H8477" s="31" t="str">
        <f t="shared" si="67"/>
        <v> </v>
      </c>
    </row>
    <row r="8478" spans="7:8">
      <c r="G8478" s="31" t="str">
        <f t="shared" si="66"/>
        <v> </v>
      </c>
      <c r="H8478" s="31" t="str">
        <f t="shared" si="67"/>
        <v> </v>
      </c>
    </row>
    <row r="8479" spans="7:8">
      <c r="G8479" s="31" t="str">
        <f t="shared" si="66"/>
        <v> </v>
      </c>
      <c r="H8479" s="31" t="str">
        <f t="shared" si="67"/>
        <v> </v>
      </c>
    </row>
    <row r="8480" spans="7:8">
      <c r="G8480" s="31" t="str">
        <f t="shared" si="66"/>
        <v> </v>
      </c>
      <c r="H8480" s="31" t="str">
        <f t="shared" si="67"/>
        <v> </v>
      </c>
    </row>
    <row r="8481" spans="7:8">
      <c r="G8481" s="31" t="str">
        <f t="shared" si="66"/>
        <v> </v>
      </c>
      <c r="H8481" s="31" t="str">
        <f t="shared" si="67"/>
        <v> </v>
      </c>
    </row>
    <row r="8482" spans="7:8">
      <c r="G8482" s="31" t="str">
        <f t="shared" si="66"/>
        <v> </v>
      </c>
      <c r="H8482" s="31" t="str">
        <f t="shared" si="67"/>
        <v> </v>
      </c>
    </row>
    <row r="8483" spans="7:8">
      <c r="G8483" s="31" t="str">
        <f t="shared" si="66"/>
        <v> </v>
      </c>
      <c r="H8483" s="31" t="str">
        <f t="shared" si="67"/>
        <v> </v>
      </c>
    </row>
    <row r="8484" spans="7:8">
      <c r="G8484" s="31" t="str">
        <f t="shared" si="66"/>
        <v> </v>
      </c>
      <c r="H8484" s="31" t="str">
        <f t="shared" si="67"/>
        <v> </v>
      </c>
    </row>
    <row r="8485" spans="7:8">
      <c r="G8485" s="31" t="str">
        <f t="shared" si="66"/>
        <v> </v>
      </c>
      <c r="H8485" s="31" t="str">
        <f t="shared" si="67"/>
        <v> </v>
      </c>
    </row>
    <row r="8486" spans="7:8">
      <c r="G8486" s="31" t="str">
        <f t="shared" si="66"/>
        <v> </v>
      </c>
      <c r="H8486" s="31" t="str">
        <f t="shared" si="67"/>
        <v> </v>
      </c>
    </row>
    <row r="8487" spans="7:8">
      <c r="G8487" s="31" t="str">
        <f t="shared" si="66"/>
        <v> </v>
      </c>
      <c r="H8487" s="31" t="str">
        <f t="shared" si="67"/>
        <v> </v>
      </c>
    </row>
    <row r="8488" spans="7:8">
      <c r="G8488" s="31" t="str">
        <f t="shared" si="66"/>
        <v> </v>
      </c>
      <c r="H8488" s="31" t="str">
        <f t="shared" si="67"/>
        <v> </v>
      </c>
    </row>
    <row r="8489" spans="7:8">
      <c r="G8489" s="31" t="str">
        <f t="shared" si="66"/>
        <v> </v>
      </c>
      <c r="H8489" s="31" t="str">
        <f t="shared" si="67"/>
        <v> </v>
      </c>
    </row>
    <row r="8490" spans="7:8">
      <c r="G8490" s="31" t="str">
        <f t="shared" si="66"/>
        <v> </v>
      </c>
      <c r="H8490" s="31" t="str">
        <f t="shared" si="67"/>
        <v> </v>
      </c>
    </row>
    <row r="8491" spans="7:8">
      <c r="G8491" s="31" t="str">
        <f t="shared" si="66"/>
        <v> </v>
      </c>
      <c r="H8491" s="31" t="str">
        <f t="shared" si="67"/>
        <v> </v>
      </c>
    </row>
    <row r="8492" spans="7:8">
      <c r="G8492" s="31" t="str">
        <f t="shared" si="66"/>
        <v> </v>
      </c>
      <c r="H8492" s="31" t="str">
        <f t="shared" si="67"/>
        <v> </v>
      </c>
    </row>
    <row r="8493" spans="7:8">
      <c r="G8493" s="31" t="str">
        <f t="shared" si="66"/>
        <v> </v>
      </c>
      <c r="H8493" s="31" t="str">
        <f t="shared" si="67"/>
        <v> </v>
      </c>
    </row>
    <row r="8494" spans="7:8">
      <c r="G8494" s="31" t="str">
        <f t="shared" si="66"/>
        <v> </v>
      </c>
      <c r="H8494" s="31" t="str">
        <f t="shared" si="67"/>
        <v> </v>
      </c>
    </row>
    <row r="8495" spans="7:8">
      <c r="G8495" s="31" t="str">
        <f t="shared" si="66"/>
        <v> </v>
      </c>
      <c r="H8495" s="31" t="str">
        <f t="shared" si="67"/>
        <v> </v>
      </c>
    </row>
    <row r="8496" spans="7:8">
      <c r="G8496" s="31" t="str">
        <f t="shared" si="66"/>
        <v> </v>
      </c>
      <c r="H8496" s="31" t="str">
        <f t="shared" si="67"/>
        <v> </v>
      </c>
    </row>
    <row r="8497" spans="7:8">
      <c r="G8497" s="31" t="str">
        <f t="shared" si="66"/>
        <v> </v>
      </c>
      <c r="H8497" s="31" t="str">
        <f t="shared" si="67"/>
        <v> </v>
      </c>
    </row>
    <row r="8498" spans="7:8">
      <c r="G8498" s="31" t="str">
        <f t="shared" si="66"/>
        <v> </v>
      </c>
      <c r="H8498" s="31" t="str">
        <f t="shared" si="67"/>
        <v> </v>
      </c>
    </row>
    <row r="8499" spans="7:8">
      <c r="G8499" s="31" t="str">
        <f t="shared" si="66"/>
        <v> </v>
      </c>
      <c r="H8499" s="31" t="str">
        <f t="shared" si="67"/>
        <v> </v>
      </c>
    </row>
    <row r="8500" spans="7:8">
      <c r="G8500" s="31" t="str">
        <f t="shared" si="66"/>
        <v> </v>
      </c>
      <c r="H8500" s="31" t="str">
        <f t="shared" si="67"/>
        <v> </v>
      </c>
    </row>
    <row r="8501" spans="7:8">
      <c r="G8501" s="31" t="str">
        <f t="shared" si="66"/>
        <v> </v>
      </c>
      <c r="H8501" s="31" t="str">
        <f t="shared" si="67"/>
        <v> </v>
      </c>
    </row>
    <row r="8502" spans="7:8">
      <c r="G8502" s="31" t="str">
        <f t="shared" si="66"/>
        <v> </v>
      </c>
      <c r="H8502" s="31" t="str">
        <f t="shared" si="67"/>
        <v> </v>
      </c>
    </row>
    <row r="8503" spans="7:8">
      <c r="G8503" s="31" t="str">
        <f t="shared" si="66"/>
        <v> </v>
      </c>
      <c r="H8503" s="31" t="str">
        <f t="shared" si="67"/>
        <v> </v>
      </c>
    </row>
    <row r="8504" spans="7:8">
      <c r="G8504" s="31" t="str">
        <f t="shared" si="66"/>
        <v> </v>
      </c>
      <c r="H8504" s="31" t="str">
        <f t="shared" si="67"/>
        <v> </v>
      </c>
    </row>
    <row r="8505" spans="7:8">
      <c r="G8505" s="31" t="str">
        <f t="shared" si="66"/>
        <v> </v>
      </c>
      <c r="H8505" s="31" t="str">
        <f t="shared" si="67"/>
        <v> </v>
      </c>
    </row>
    <row r="8506" spans="7:8">
      <c r="G8506" s="31" t="str">
        <f t="shared" si="66"/>
        <v> </v>
      </c>
      <c r="H8506" s="31" t="str">
        <f t="shared" si="67"/>
        <v> </v>
      </c>
    </row>
    <row r="8507" spans="7:8">
      <c r="G8507" s="31" t="str">
        <f t="shared" si="66"/>
        <v> </v>
      </c>
      <c r="H8507" s="31" t="str">
        <f t="shared" si="67"/>
        <v> </v>
      </c>
    </row>
    <row r="8508" spans="7:8">
      <c r="G8508" s="31" t="str">
        <f t="shared" si="66"/>
        <v> </v>
      </c>
      <c r="H8508" s="31" t="str">
        <f t="shared" si="67"/>
        <v> </v>
      </c>
    </row>
    <row r="8509" spans="7:8">
      <c r="G8509" s="31" t="str">
        <f t="shared" si="66"/>
        <v> </v>
      </c>
      <c r="H8509" s="31" t="str">
        <f t="shared" si="67"/>
        <v> </v>
      </c>
    </row>
    <row r="8510" spans="7:8">
      <c r="G8510" s="31" t="str">
        <f t="shared" si="66"/>
        <v> </v>
      </c>
      <c r="H8510" s="31" t="str">
        <f t="shared" si="67"/>
        <v> </v>
      </c>
    </row>
    <row r="8511" spans="7:8">
      <c r="G8511" s="31" t="str">
        <f t="shared" si="66"/>
        <v> </v>
      </c>
      <c r="H8511" s="31" t="str">
        <f t="shared" si="67"/>
        <v> </v>
      </c>
    </row>
    <row r="8512" spans="7:8">
      <c r="G8512" s="31" t="str">
        <f t="shared" si="66"/>
        <v> </v>
      </c>
      <c r="H8512" s="31" t="str">
        <f t="shared" si="67"/>
        <v> </v>
      </c>
    </row>
    <row r="8513" spans="7:8">
      <c r="G8513" s="31" t="str">
        <f t="shared" si="66"/>
        <v> </v>
      </c>
      <c r="H8513" s="31" t="str">
        <f t="shared" si="67"/>
        <v> </v>
      </c>
    </row>
    <row r="8514" spans="7:8">
      <c r="G8514" s="31" t="str">
        <f t="shared" si="66"/>
        <v> </v>
      </c>
      <c r="H8514" s="31" t="str">
        <f t="shared" si="67"/>
        <v> </v>
      </c>
    </row>
    <row r="8515" spans="7:8">
      <c r="G8515" s="31" t="str">
        <f t="shared" si="66"/>
        <v> </v>
      </c>
      <c r="H8515" s="31" t="str">
        <f t="shared" si="67"/>
        <v> </v>
      </c>
    </row>
    <row r="8516" spans="7:8">
      <c r="G8516" s="31" t="str">
        <f t="shared" si="66"/>
        <v> </v>
      </c>
      <c r="H8516" s="31" t="str">
        <f t="shared" si="67"/>
        <v> </v>
      </c>
    </row>
    <row r="8517" spans="7:8">
      <c r="G8517" s="31" t="str">
        <f t="shared" si="66"/>
        <v> </v>
      </c>
      <c r="H8517" s="31" t="str">
        <f t="shared" si="67"/>
        <v> </v>
      </c>
    </row>
    <row r="8518" spans="7:8">
      <c r="G8518" s="31" t="str">
        <f t="shared" si="66"/>
        <v> </v>
      </c>
      <c r="H8518" s="31" t="str">
        <f t="shared" si="67"/>
        <v> </v>
      </c>
    </row>
    <row r="8519" spans="7:8">
      <c r="G8519" s="31" t="str">
        <f t="shared" si="66"/>
        <v> </v>
      </c>
      <c r="H8519" s="31" t="str">
        <f t="shared" si="67"/>
        <v> </v>
      </c>
    </row>
    <row r="8520" spans="7:8">
      <c r="G8520" s="31" t="str">
        <f t="shared" si="66"/>
        <v> </v>
      </c>
      <c r="H8520" s="31" t="str">
        <f t="shared" si="67"/>
        <v> </v>
      </c>
    </row>
    <row r="8521" spans="7:8">
      <c r="G8521" s="31" t="str">
        <f t="shared" si="66"/>
        <v> </v>
      </c>
      <c r="H8521" s="31" t="str">
        <f t="shared" si="67"/>
        <v> </v>
      </c>
    </row>
    <row r="8522" spans="7:8">
      <c r="G8522" s="31" t="str">
        <f t="shared" si="66"/>
        <v> </v>
      </c>
      <c r="H8522" s="31" t="str">
        <f t="shared" si="67"/>
        <v> </v>
      </c>
    </row>
    <row r="8523" spans="7:8">
      <c r="G8523" s="31" t="str">
        <f t="shared" si="66"/>
        <v> </v>
      </c>
      <c r="H8523" s="31" t="str">
        <f t="shared" si="67"/>
        <v> </v>
      </c>
    </row>
    <row r="8524" spans="7:8">
      <c r="G8524" s="31" t="str">
        <f t="shared" si="66"/>
        <v> </v>
      </c>
      <c r="H8524" s="31" t="str">
        <f t="shared" si="67"/>
        <v> </v>
      </c>
    </row>
    <row r="8525" spans="7:8">
      <c r="G8525" s="31" t="str">
        <f t="shared" si="66"/>
        <v> </v>
      </c>
      <c r="H8525" s="31" t="str">
        <f t="shared" si="67"/>
        <v> </v>
      </c>
    </row>
    <row r="8526" spans="7:8">
      <c r="G8526" s="31" t="str">
        <f t="shared" si="66"/>
        <v> </v>
      </c>
      <c r="H8526" s="31" t="str">
        <f t="shared" si="67"/>
        <v> </v>
      </c>
    </row>
    <row r="8527" spans="7:8">
      <c r="G8527" s="31" t="str">
        <f t="shared" si="66"/>
        <v> </v>
      </c>
      <c r="H8527" s="31" t="str">
        <f t="shared" si="67"/>
        <v> </v>
      </c>
    </row>
    <row r="8528" spans="7:8">
      <c r="G8528" s="31" t="str">
        <f t="shared" si="66"/>
        <v> </v>
      </c>
      <c r="H8528" s="31" t="str">
        <f t="shared" si="67"/>
        <v> </v>
      </c>
    </row>
    <row r="8529" spans="7:8">
      <c r="G8529" s="31" t="str">
        <f t="shared" si="66"/>
        <v> </v>
      </c>
      <c r="H8529" s="31" t="str">
        <f t="shared" si="67"/>
        <v> </v>
      </c>
    </row>
    <row r="8530" spans="7:8">
      <c r="G8530" s="31" t="str">
        <f t="shared" si="66"/>
        <v> </v>
      </c>
      <c r="H8530" s="31" t="str">
        <f t="shared" si="67"/>
        <v> </v>
      </c>
    </row>
    <row r="8531" spans="7:8">
      <c r="G8531" s="31" t="str">
        <f t="shared" si="66"/>
        <v> </v>
      </c>
      <c r="H8531" s="31" t="str">
        <f t="shared" si="67"/>
        <v> </v>
      </c>
    </row>
    <row r="8532" spans="7:8">
      <c r="G8532" s="31" t="str">
        <f t="shared" si="66"/>
        <v> </v>
      </c>
      <c r="H8532" s="31" t="str">
        <f t="shared" si="67"/>
        <v> </v>
      </c>
    </row>
    <row r="8533" spans="7:8">
      <c r="G8533" s="31" t="str">
        <f t="shared" si="66"/>
        <v> </v>
      </c>
      <c r="H8533" s="31" t="str">
        <f t="shared" si="67"/>
        <v> </v>
      </c>
    </row>
    <row r="8534" spans="7:8">
      <c r="G8534" s="31" t="str">
        <f t="shared" si="66"/>
        <v> </v>
      </c>
      <c r="H8534" s="31" t="str">
        <f t="shared" si="67"/>
        <v> </v>
      </c>
    </row>
    <row r="8535" spans="7:8">
      <c r="G8535" s="31" t="str">
        <f t="shared" si="66"/>
        <v> </v>
      </c>
      <c r="H8535" s="31" t="str">
        <f t="shared" si="67"/>
        <v> </v>
      </c>
    </row>
    <row r="8536" spans="7:8">
      <c r="G8536" s="31" t="str">
        <f t="shared" si="66"/>
        <v> </v>
      </c>
      <c r="H8536" s="31" t="str">
        <f t="shared" si="67"/>
        <v> </v>
      </c>
    </row>
    <row r="8537" spans="7:8">
      <c r="G8537" s="31" t="str">
        <f t="shared" si="66"/>
        <v> </v>
      </c>
      <c r="H8537" s="31" t="str">
        <f t="shared" si="67"/>
        <v> </v>
      </c>
    </row>
    <row r="8538" spans="7:8">
      <c r="G8538" s="31" t="str">
        <f t="shared" si="66"/>
        <v> </v>
      </c>
      <c r="H8538" s="31" t="str">
        <f t="shared" si="67"/>
        <v> </v>
      </c>
    </row>
    <row r="8539" spans="7:8">
      <c r="G8539" s="31" t="str">
        <f t="shared" si="66"/>
        <v> </v>
      </c>
      <c r="H8539" s="31" t="str">
        <f t="shared" si="67"/>
        <v> </v>
      </c>
    </row>
    <row r="8540" spans="7:8">
      <c r="G8540" s="31" t="str">
        <f t="shared" si="66"/>
        <v> </v>
      </c>
      <c r="H8540" s="31" t="str">
        <f t="shared" si="67"/>
        <v> </v>
      </c>
    </row>
    <row r="8541" spans="7:8">
      <c r="G8541" s="31" t="str">
        <f t="shared" si="66"/>
        <v> </v>
      </c>
      <c r="H8541" s="31" t="str">
        <f t="shared" si="67"/>
        <v> </v>
      </c>
    </row>
    <row r="8542" spans="7:8">
      <c r="G8542" s="31" t="str">
        <f t="shared" si="66"/>
        <v> </v>
      </c>
      <c r="H8542" s="31" t="str">
        <f t="shared" si="67"/>
        <v> </v>
      </c>
    </row>
    <row r="8543" spans="7:8">
      <c r="G8543" s="31" t="str">
        <f t="shared" si="66"/>
        <v> </v>
      </c>
      <c r="H8543" s="31" t="str">
        <f t="shared" si="67"/>
        <v> </v>
      </c>
    </row>
    <row r="8544" spans="7:8">
      <c r="G8544" s="31" t="str">
        <f t="shared" si="66"/>
        <v> </v>
      </c>
      <c r="H8544" s="31" t="str">
        <f t="shared" si="67"/>
        <v> </v>
      </c>
    </row>
    <row r="8545" spans="7:8">
      <c r="G8545" s="31" t="str">
        <f t="shared" si="66"/>
        <v> </v>
      </c>
      <c r="H8545" s="31" t="str">
        <f t="shared" si="67"/>
        <v> </v>
      </c>
    </row>
    <row r="8546" spans="7:8">
      <c r="G8546" s="31" t="str">
        <f t="shared" si="66"/>
        <v> </v>
      </c>
      <c r="H8546" s="31" t="str">
        <f t="shared" si="67"/>
        <v> </v>
      </c>
    </row>
    <row r="8547" spans="7:8">
      <c r="G8547" s="31" t="str">
        <f t="shared" si="66"/>
        <v> </v>
      </c>
      <c r="H8547" s="31" t="str">
        <f t="shared" si="67"/>
        <v> </v>
      </c>
    </row>
    <row r="8548" spans="7:8">
      <c r="G8548" s="31" t="str">
        <f t="shared" si="66"/>
        <v> </v>
      </c>
      <c r="H8548" s="31" t="str">
        <f t="shared" si="67"/>
        <v> </v>
      </c>
    </row>
    <row r="8549" spans="7:8">
      <c r="G8549" s="31" t="str">
        <f t="shared" si="66"/>
        <v> </v>
      </c>
      <c r="H8549" s="31" t="str">
        <f t="shared" si="67"/>
        <v> </v>
      </c>
    </row>
    <row r="8550" spans="7:8">
      <c r="G8550" s="31" t="str">
        <f t="shared" si="66"/>
        <v> </v>
      </c>
      <c r="H8550" s="31" t="str">
        <f t="shared" si="67"/>
        <v> </v>
      </c>
    </row>
    <row r="8551" spans="7:8">
      <c r="G8551" s="31" t="str">
        <f t="shared" si="66"/>
        <v> </v>
      </c>
      <c r="H8551" s="31" t="str">
        <f t="shared" si="67"/>
        <v> </v>
      </c>
    </row>
    <row r="8552" spans="7:8">
      <c r="G8552" s="31" t="str">
        <f t="shared" si="66"/>
        <v> </v>
      </c>
      <c r="H8552" s="31" t="str">
        <f t="shared" si="67"/>
        <v> </v>
      </c>
    </row>
    <row r="8553" spans="7:8">
      <c r="G8553" s="31" t="str">
        <f t="shared" si="66"/>
        <v> </v>
      </c>
      <c r="H8553" s="31" t="str">
        <f t="shared" si="67"/>
        <v> </v>
      </c>
    </row>
    <row r="8554" spans="7:8">
      <c r="G8554" s="31" t="str">
        <f t="shared" si="66"/>
        <v> </v>
      </c>
      <c r="H8554" s="31" t="str">
        <f t="shared" si="67"/>
        <v> </v>
      </c>
    </row>
    <row r="8555" spans="7:8">
      <c r="G8555" s="31" t="str">
        <f t="shared" si="66"/>
        <v> </v>
      </c>
      <c r="H8555" s="31" t="str">
        <f t="shared" si="67"/>
        <v> </v>
      </c>
    </row>
    <row r="8556" spans="7:8">
      <c r="G8556" s="31" t="str">
        <f t="shared" si="66"/>
        <v> </v>
      </c>
      <c r="H8556" s="31" t="str">
        <f t="shared" si="67"/>
        <v> </v>
      </c>
    </row>
    <row r="8557" spans="7:8">
      <c r="G8557" s="31" t="str">
        <f t="shared" si="66"/>
        <v> </v>
      </c>
      <c r="H8557" s="31" t="str">
        <f t="shared" si="67"/>
        <v> </v>
      </c>
    </row>
    <row r="8558" spans="7:8">
      <c r="G8558" s="31" t="str">
        <f t="shared" si="66"/>
        <v> </v>
      </c>
      <c r="H8558" s="31" t="str">
        <f t="shared" si="67"/>
        <v> </v>
      </c>
    </row>
    <row r="8559" spans="7:8">
      <c r="G8559" s="31" t="str">
        <f t="shared" si="66"/>
        <v> </v>
      </c>
      <c r="H8559" s="31" t="str">
        <f t="shared" si="67"/>
        <v> </v>
      </c>
    </row>
    <row r="8560" spans="7:8">
      <c r="G8560" s="31" t="str">
        <f t="shared" si="66"/>
        <v> </v>
      </c>
      <c r="H8560" s="31" t="str">
        <f t="shared" si="67"/>
        <v> </v>
      </c>
    </row>
    <row r="8561" spans="7:8">
      <c r="G8561" s="31" t="str">
        <f t="shared" si="66"/>
        <v> </v>
      </c>
      <c r="H8561" s="31" t="str">
        <f t="shared" si="67"/>
        <v> </v>
      </c>
    </row>
    <row r="8562" spans="7:8">
      <c r="G8562" s="31" t="str">
        <f t="shared" si="66"/>
        <v> </v>
      </c>
      <c r="H8562" s="31" t="str">
        <f t="shared" si="67"/>
        <v> </v>
      </c>
    </row>
    <row r="8563" spans="7:8">
      <c r="G8563" s="31" t="str">
        <f t="shared" si="66"/>
        <v> </v>
      </c>
      <c r="H8563" s="31" t="str">
        <f t="shared" si="67"/>
        <v> </v>
      </c>
    </row>
    <row r="8564" spans="7:8">
      <c r="G8564" s="31" t="str">
        <f t="shared" si="66"/>
        <v> </v>
      </c>
      <c r="H8564" s="31" t="str">
        <f t="shared" si="67"/>
        <v> </v>
      </c>
    </row>
    <row r="8565" spans="7:8">
      <c r="G8565" s="31" t="str">
        <f t="shared" si="66"/>
        <v> </v>
      </c>
      <c r="H8565" s="31" t="str">
        <f t="shared" si="67"/>
        <v> </v>
      </c>
    </row>
    <row r="8566" spans="7:8">
      <c r="G8566" s="31" t="str">
        <f t="shared" si="66"/>
        <v> </v>
      </c>
      <c r="H8566" s="31" t="str">
        <f t="shared" si="67"/>
        <v> </v>
      </c>
    </row>
    <row r="8567" spans="7:8">
      <c r="G8567" s="31" t="str">
        <f t="shared" si="66"/>
        <v> </v>
      </c>
      <c r="H8567" s="31" t="str">
        <f t="shared" si="67"/>
        <v> </v>
      </c>
    </row>
    <row r="8568" spans="7:8">
      <c r="G8568" s="31" t="str">
        <f t="shared" si="66"/>
        <v> </v>
      </c>
      <c r="H8568" s="31" t="str">
        <f t="shared" si="67"/>
        <v> </v>
      </c>
    </row>
    <row r="8569" spans="7:8">
      <c r="G8569" s="31" t="str">
        <f t="shared" si="66"/>
        <v> </v>
      </c>
      <c r="H8569" s="31" t="str">
        <f t="shared" si="67"/>
        <v> </v>
      </c>
    </row>
    <row r="8570" spans="7:8">
      <c r="G8570" s="31" t="str">
        <f t="shared" si="66"/>
        <v> </v>
      </c>
      <c r="H8570" s="31" t="str">
        <f t="shared" si="67"/>
        <v> </v>
      </c>
    </row>
    <row r="8571" spans="7:8">
      <c r="G8571" s="31" t="str">
        <f t="shared" si="66"/>
        <v> </v>
      </c>
      <c r="H8571" s="31" t="str">
        <f t="shared" si="67"/>
        <v> </v>
      </c>
    </row>
    <row r="8572" spans="7:8">
      <c r="G8572" s="31" t="str">
        <f t="shared" si="66"/>
        <v> </v>
      </c>
      <c r="H8572" s="31" t="str">
        <f t="shared" si="67"/>
        <v> </v>
      </c>
    </row>
    <row r="8573" spans="7:8">
      <c r="G8573" s="31" t="str">
        <f t="shared" si="66"/>
        <v> </v>
      </c>
      <c r="H8573" s="31" t="str">
        <f t="shared" si="67"/>
        <v> </v>
      </c>
    </row>
    <row r="8574" spans="7:8">
      <c r="G8574" s="31" t="str">
        <f t="shared" si="66"/>
        <v> </v>
      </c>
      <c r="H8574" s="31" t="str">
        <f t="shared" si="67"/>
        <v> </v>
      </c>
    </row>
    <row r="8575" spans="7:8">
      <c r="G8575" s="31" t="str">
        <f t="shared" si="66"/>
        <v> </v>
      </c>
      <c r="H8575" s="31" t="str">
        <f t="shared" si="67"/>
        <v> </v>
      </c>
    </row>
    <row r="8576" spans="7:8">
      <c r="G8576" s="31" t="str">
        <f t="shared" si="66"/>
        <v> </v>
      </c>
      <c r="H8576" s="31" t="str">
        <f t="shared" si="67"/>
        <v> </v>
      </c>
    </row>
    <row r="8577" spans="7:8">
      <c r="G8577" s="31" t="str">
        <f t="shared" si="66"/>
        <v> </v>
      </c>
      <c r="H8577" s="31" t="str">
        <f t="shared" si="67"/>
        <v> </v>
      </c>
    </row>
    <row r="8578" spans="7:8">
      <c r="G8578" s="31" t="str">
        <f t="shared" si="66"/>
        <v> </v>
      </c>
      <c r="H8578" s="31" t="str">
        <f t="shared" si="67"/>
        <v> </v>
      </c>
    </row>
    <row r="8579" spans="7:8">
      <c r="G8579" s="31" t="str">
        <f t="shared" si="66"/>
        <v> </v>
      </c>
      <c r="H8579" s="31" t="str">
        <f t="shared" si="67"/>
        <v> </v>
      </c>
    </row>
    <row r="8580" spans="7:8">
      <c r="G8580" s="31" t="str">
        <f t="shared" si="66"/>
        <v> </v>
      </c>
      <c r="H8580" s="31" t="str">
        <f t="shared" si="67"/>
        <v> </v>
      </c>
    </row>
    <row r="8581" spans="7:8">
      <c r="G8581" s="31" t="str">
        <f t="shared" si="66"/>
        <v> </v>
      </c>
      <c r="H8581" s="31" t="str">
        <f t="shared" si="67"/>
        <v> </v>
      </c>
    </row>
    <row r="8582" spans="7:8">
      <c r="G8582" s="31" t="str">
        <f t="shared" si="66"/>
        <v> </v>
      </c>
      <c r="H8582" s="31" t="str">
        <f t="shared" si="67"/>
        <v> </v>
      </c>
    </row>
    <row r="8583" spans="7:8">
      <c r="G8583" s="31" t="str">
        <f t="shared" si="66"/>
        <v> </v>
      </c>
      <c r="H8583" s="31" t="str">
        <f t="shared" si="67"/>
        <v> </v>
      </c>
    </row>
    <row r="8584" spans="7:8">
      <c r="G8584" s="31" t="str">
        <f t="shared" si="66"/>
        <v> </v>
      </c>
      <c r="H8584" s="31" t="str">
        <f t="shared" si="67"/>
        <v> </v>
      </c>
    </row>
    <row r="8585" spans="7:8">
      <c r="G8585" s="31" t="str">
        <f t="shared" si="66"/>
        <v> </v>
      </c>
      <c r="H8585" s="31" t="str">
        <f t="shared" si="67"/>
        <v> </v>
      </c>
    </row>
    <row r="8586" spans="7:8">
      <c r="G8586" s="31" t="str">
        <f t="shared" si="66"/>
        <v> </v>
      </c>
      <c r="H8586" s="31" t="str">
        <f t="shared" si="67"/>
        <v> </v>
      </c>
    </row>
    <row r="8587" spans="7:8">
      <c r="G8587" s="31" t="str">
        <f t="shared" si="66"/>
        <v> </v>
      </c>
      <c r="H8587" s="31" t="str">
        <f t="shared" si="67"/>
        <v> </v>
      </c>
    </row>
    <row r="8588" spans="7:8">
      <c r="G8588" s="31" t="str">
        <f t="shared" si="66"/>
        <v> </v>
      </c>
      <c r="H8588" s="31" t="str">
        <f t="shared" si="67"/>
        <v> </v>
      </c>
    </row>
    <row r="8589" spans="7:8">
      <c r="G8589" s="31" t="str">
        <f t="shared" si="66"/>
        <v> </v>
      </c>
      <c r="H8589" s="31" t="str">
        <f t="shared" si="67"/>
        <v> </v>
      </c>
    </row>
    <row r="8590" spans="7:8">
      <c r="G8590" s="31" t="str">
        <f t="shared" si="66"/>
        <v> </v>
      </c>
      <c r="H8590" s="31" t="str">
        <f t="shared" si="67"/>
        <v> </v>
      </c>
    </row>
    <row r="8591" spans="7:8">
      <c r="G8591" s="31" t="str">
        <f t="shared" si="66"/>
        <v> </v>
      </c>
      <c r="H8591" s="31" t="str">
        <f t="shared" si="67"/>
        <v> </v>
      </c>
    </row>
    <row r="8592" spans="7:8">
      <c r="G8592" s="31" t="str">
        <f t="shared" si="66"/>
        <v> </v>
      </c>
      <c r="H8592" s="31" t="str">
        <f t="shared" si="67"/>
        <v> </v>
      </c>
    </row>
    <row r="8593" spans="7:8">
      <c r="G8593" s="31" t="str">
        <f t="shared" si="66"/>
        <v> </v>
      </c>
      <c r="H8593" s="31" t="str">
        <f t="shared" si="67"/>
        <v> </v>
      </c>
    </row>
    <row r="8594" spans="7:8">
      <c r="G8594" s="31" t="str">
        <f t="shared" si="66"/>
        <v> </v>
      </c>
      <c r="H8594" s="31" t="str">
        <f t="shared" si="67"/>
        <v> </v>
      </c>
    </row>
    <row r="8595" spans="7:8">
      <c r="G8595" s="31" t="str">
        <f t="shared" si="66"/>
        <v> </v>
      </c>
      <c r="H8595" s="31" t="str">
        <f t="shared" si="67"/>
        <v> </v>
      </c>
    </row>
    <row r="8596" spans="7:8">
      <c r="G8596" s="31" t="str">
        <f t="shared" si="66"/>
        <v> </v>
      </c>
      <c r="H8596" s="31" t="str">
        <f t="shared" si="67"/>
        <v> </v>
      </c>
    </row>
    <row r="8597" spans="7:8">
      <c r="G8597" s="31" t="str">
        <f t="shared" si="66"/>
        <v> </v>
      </c>
      <c r="H8597" s="31" t="str">
        <f t="shared" si="67"/>
        <v> </v>
      </c>
    </row>
    <row r="8598" spans="7:8">
      <c r="G8598" s="31" t="str">
        <f t="shared" si="66"/>
        <v> </v>
      </c>
      <c r="H8598" s="31" t="str">
        <f t="shared" si="67"/>
        <v> </v>
      </c>
    </row>
    <row r="8599" spans="7:8">
      <c r="G8599" s="31" t="str">
        <f t="shared" si="66"/>
        <v> </v>
      </c>
      <c r="H8599" s="31" t="str">
        <f t="shared" si="67"/>
        <v> </v>
      </c>
    </row>
    <row r="8600" spans="7:8">
      <c r="G8600" s="31" t="str">
        <f t="shared" si="66"/>
        <v> </v>
      </c>
      <c r="H8600" s="31" t="str">
        <f t="shared" si="67"/>
        <v> </v>
      </c>
    </row>
    <row r="8601" spans="7:8">
      <c r="G8601" s="31" t="str">
        <f t="shared" si="66"/>
        <v> </v>
      </c>
      <c r="H8601" s="31" t="str">
        <f t="shared" si="67"/>
        <v> </v>
      </c>
    </row>
    <row r="8602" spans="7:8">
      <c r="G8602" s="31" t="str">
        <f t="shared" si="66"/>
        <v> </v>
      </c>
      <c r="H8602" s="31" t="str">
        <f t="shared" si="67"/>
        <v> </v>
      </c>
    </row>
    <row r="8603" spans="7:8">
      <c r="G8603" s="31" t="str">
        <f t="shared" si="66"/>
        <v> </v>
      </c>
      <c r="H8603" s="31" t="str">
        <f t="shared" si="67"/>
        <v> </v>
      </c>
    </row>
    <row r="8604" spans="7:8">
      <c r="G8604" s="31" t="str">
        <f t="shared" si="66"/>
        <v> </v>
      </c>
      <c r="H8604" s="31" t="str">
        <f t="shared" si="67"/>
        <v> </v>
      </c>
    </row>
    <row r="8605" spans="7:8">
      <c r="G8605" s="31" t="str">
        <f t="shared" si="66"/>
        <v> </v>
      </c>
      <c r="H8605" s="31" t="str">
        <f t="shared" si="67"/>
        <v> </v>
      </c>
    </row>
    <row r="8606" spans="7:8">
      <c r="G8606" s="31" t="str">
        <f t="shared" si="66"/>
        <v> </v>
      </c>
      <c r="H8606" s="31" t="str">
        <f t="shared" si="67"/>
        <v> </v>
      </c>
    </row>
    <row r="8607" spans="7:8">
      <c r="G8607" s="31" t="str">
        <f t="shared" si="66"/>
        <v> </v>
      </c>
      <c r="H8607" s="31" t="str">
        <f t="shared" si="67"/>
        <v> </v>
      </c>
    </row>
    <row r="8608" spans="7:8">
      <c r="G8608" s="31" t="str">
        <f t="shared" si="66"/>
        <v> </v>
      </c>
      <c r="H8608" s="31" t="str">
        <f t="shared" si="67"/>
        <v> </v>
      </c>
    </row>
    <row r="8609" spans="7:8">
      <c r="G8609" s="31" t="str">
        <f t="shared" si="66"/>
        <v> </v>
      </c>
      <c r="H8609" s="31" t="str">
        <f t="shared" si="67"/>
        <v> </v>
      </c>
    </row>
    <row r="8610" spans="7:8">
      <c r="G8610" s="31" t="str">
        <f t="shared" si="66"/>
        <v> </v>
      </c>
      <c r="H8610" s="31" t="str">
        <f t="shared" si="67"/>
        <v> </v>
      </c>
    </row>
    <row r="8611" spans="7:8">
      <c r="G8611" s="31" t="str">
        <f t="shared" si="66"/>
        <v> </v>
      </c>
      <c r="H8611" s="31" t="str">
        <f t="shared" si="67"/>
        <v> </v>
      </c>
    </row>
    <row r="8612" spans="7:8">
      <c r="G8612" s="31" t="str">
        <f t="shared" si="66"/>
        <v> </v>
      </c>
      <c r="H8612" s="31" t="str">
        <f t="shared" si="67"/>
        <v> </v>
      </c>
    </row>
    <row r="8613" spans="7:8">
      <c r="G8613" s="31" t="str">
        <f t="shared" si="66"/>
        <v> </v>
      </c>
      <c r="H8613" s="31" t="str">
        <f t="shared" si="67"/>
        <v> </v>
      </c>
    </row>
    <row r="8614" spans="7:8">
      <c r="G8614" s="31" t="str">
        <f t="shared" si="66"/>
        <v> </v>
      </c>
      <c r="H8614" s="31" t="str">
        <f t="shared" si="67"/>
        <v> </v>
      </c>
    </row>
    <row r="8615" spans="7:8">
      <c r="G8615" s="31" t="str">
        <f t="shared" si="66"/>
        <v> </v>
      </c>
      <c r="H8615" s="31" t="str">
        <f t="shared" si="67"/>
        <v> </v>
      </c>
    </row>
    <row r="8616" spans="7:8">
      <c r="G8616" s="31" t="str">
        <f t="shared" si="66"/>
        <v> </v>
      </c>
      <c r="H8616" s="31" t="str">
        <f t="shared" si="67"/>
        <v> </v>
      </c>
    </row>
    <row r="8617" spans="7:8">
      <c r="G8617" s="31" t="str">
        <f t="shared" si="66"/>
        <v> </v>
      </c>
      <c r="H8617" s="31" t="str">
        <f t="shared" si="67"/>
        <v> </v>
      </c>
    </row>
    <row r="8618" spans="7:8">
      <c r="G8618" s="31" t="str">
        <f t="shared" si="66"/>
        <v> </v>
      </c>
      <c r="H8618" s="31" t="str">
        <f t="shared" si="67"/>
        <v> </v>
      </c>
    </row>
    <row r="8619" spans="7:8">
      <c r="G8619" s="31" t="str">
        <f t="shared" si="66"/>
        <v> </v>
      </c>
      <c r="H8619" s="31" t="str">
        <f t="shared" si="67"/>
        <v> </v>
      </c>
    </row>
    <row r="8620" spans="7:8">
      <c r="G8620" s="31" t="str">
        <f t="shared" si="66"/>
        <v> </v>
      </c>
      <c r="H8620" s="31" t="str">
        <f t="shared" si="67"/>
        <v> </v>
      </c>
    </row>
    <row r="8621" spans="7:8">
      <c r="G8621" s="31" t="str">
        <f t="shared" si="66"/>
        <v> </v>
      </c>
      <c r="H8621" s="31" t="str">
        <f t="shared" si="67"/>
        <v> </v>
      </c>
    </row>
    <row r="8622" spans="7:8">
      <c r="G8622" s="31" t="str">
        <f t="shared" si="66"/>
        <v> </v>
      </c>
      <c r="H8622" s="31" t="str">
        <f t="shared" si="67"/>
        <v> </v>
      </c>
    </row>
    <row r="8623" spans="7:8">
      <c r="G8623" s="31" t="str">
        <f t="shared" si="66"/>
        <v> </v>
      </c>
      <c r="H8623" s="31" t="str">
        <f t="shared" si="67"/>
        <v> </v>
      </c>
    </row>
    <row r="8624" spans="7:8">
      <c r="G8624" s="31" t="str">
        <f t="shared" si="66"/>
        <v> </v>
      </c>
      <c r="H8624" s="31" t="str">
        <f t="shared" si="67"/>
        <v> </v>
      </c>
    </row>
    <row r="8625" spans="7:8">
      <c r="G8625" s="31" t="str">
        <f t="shared" si="66"/>
        <v> </v>
      </c>
      <c r="H8625" s="31" t="str">
        <f t="shared" si="67"/>
        <v> </v>
      </c>
    </row>
    <row r="8626" spans="7:8">
      <c r="G8626" s="31" t="str">
        <f t="shared" si="66"/>
        <v> </v>
      </c>
      <c r="H8626" s="31" t="str">
        <f t="shared" si="67"/>
        <v> </v>
      </c>
    </row>
    <row r="8627" spans="7:8">
      <c r="G8627" s="31" t="str">
        <f t="shared" si="66"/>
        <v> </v>
      </c>
      <c r="H8627" s="31" t="str">
        <f t="shared" si="67"/>
        <v> </v>
      </c>
    </row>
    <row r="8628" spans="7:8">
      <c r="G8628" s="31" t="str">
        <f t="shared" si="66"/>
        <v> </v>
      </c>
      <c r="H8628" s="31" t="str">
        <f t="shared" si="67"/>
        <v> </v>
      </c>
    </row>
    <row r="8629" spans="7:8">
      <c r="G8629" s="31" t="str">
        <f t="shared" si="66"/>
        <v> </v>
      </c>
      <c r="H8629" s="31" t="str">
        <f t="shared" si="67"/>
        <v> </v>
      </c>
    </row>
    <row r="8630" spans="7:8">
      <c r="G8630" s="31" t="str">
        <f t="shared" si="66"/>
        <v> </v>
      </c>
      <c r="H8630" s="31" t="str">
        <f t="shared" si="67"/>
        <v> </v>
      </c>
    </row>
    <row r="8631" spans="7:8">
      <c r="G8631" s="31" t="str">
        <f t="shared" si="66"/>
        <v> </v>
      </c>
      <c r="H8631" s="31" t="str">
        <f t="shared" si="67"/>
        <v> </v>
      </c>
    </row>
    <row r="8632" spans="7:8">
      <c r="G8632" s="31" t="str">
        <f t="shared" si="66"/>
        <v> </v>
      </c>
      <c r="H8632" s="31" t="str">
        <f t="shared" si="67"/>
        <v> </v>
      </c>
    </row>
    <row r="8633" spans="7:8">
      <c r="G8633" s="31" t="str">
        <f t="shared" si="66"/>
        <v> </v>
      </c>
      <c r="H8633" s="31" t="str">
        <f t="shared" si="67"/>
        <v> </v>
      </c>
    </row>
    <row r="8634" spans="7:8">
      <c r="G8634" s="31" t="str">
        <f t="shared" si="66"/>
        <v> </v>
      </c>
      <c r="H8634" s="31" t="str">
        <f t="shared" si="67"/>
        <v> </v>
      </c>
    </row>
    <row r="8635" spans="7:8">
      <c r="G8635" s="31" t="str">
        <f t="shared" si="66"/>
        <v> </v>
      </c>
      <c r="H8635" s="31" t="str">
        <f t="shared" si="67"/>
        <v> </v>
      </c>
    </row>
    <row r="8636" spans="7:8">
      <c r="G8636" s="31" t="str">
        <f t="shared" si="66"/>
        <v> </v>
      </c>
      <c r="H8636" s="31" t="str">
        <f t="shared" si="67"/>
        <v> </v>
      </c>
    </row>
    <row r="8637" spans="7:8">
      <c r="G8637" s="31" t="str">
        <f t="shared" si="66"/>
        <v> </v>
      </c>
      <c r="H8637" s="31" t="str">
        <f t="shared" si="67"/>
        <v> </v>
      </c>
    </row>
    <row r="8638" spans="7:8">
      <c r="G8638" s="31" t="str">
        <f t="shared" si="66"/>
        <v> </v>
      </c>
      <c r="H8638" s="31" t="str">
        <f t="shared" si="67"/>
        <v> </v>
      </c>
    </row>
    <row r="8639" spans="7:8">
      <c r="G8639" s="31" t="str">
        <f t="shared" si="66"/>
        <v> </v>
      </c>
      <c r="H8639" s="31" t="str">
        <f t="shared" si="67"/>
        <v> </v>
      </c>
    </row>
    <row r="8640" spans="7:8">
      <c r="G8640" s="31" t="str">
        <f t="shared" si="66"/>
        <v> </v>
      </c>
      <c r="H8640" s="31" t="str">
        <f t="shared" si="67"/>
        <v> </v>
      </c>
    </row>
    <row r="8641" spans="7:8">
      <c r="G8641" s="31" t="str">
        <f t="shared" si="66"/>
        <v> </v>
      </c>
      <c r="H8641" s="31" t="str">
        <f t="shared" si="67"/>
        <v> </v>
      </c>
    </row>
    <row r="8642" spans="7:8">
      <c r="G8642" s="31" t="str">
        <f t="shared" si="66"/>
        <v> </v>
      </c>
      <c r="H8642" s="31" t="str">
        <f t="shared" si="67"/>
        <v> </v>
      </c>
    </row>
    <row r="8643" spans="7:8">
      <c r="G8643" s="31" t="str">
        <f t="shared" si="66"/>
        <v> </v>
      </c>
      <c r="H8643" s="31" t="str">
        <f t="shared" si="67"/>
        <v> </v>
      </c>
    </row>
    <row r="8644" spans="7:8">
      <c r="G8644" s="31" t="str">
        <f t="shared" si="66"/>
        <v> </v>
      </c>
      <c r="H8644" s="31" t="str">
        <f t="shared" si="67"/>
        <v> </v>
      </c>
    </row>
    <row r="8645" spans="7:8">
      <c r="G8645" s="31" t="str">
        <f t="shared" si="66"/>
        <v> </v>
      </c>
      <c r="H8645" s="31" t="str">
        <f t="shared" si="67"/>
        <v> </v>
      </c>
    </row>
    <row r="8646" spans="7:8">
      <c r="G8646" s="31" t="str">
        <f t="shared" si="66"/>
        <v> </v>
      </c>
      <c r="H8646" s="31" t="str">
        <f t="shared" si="67"/>
        <v> </v>
      </c>
    </row>
    <row r="8647" spans="7:8">
      <c r="G8647" s="31" t="str">
        <f t="shared" si="66"/>
        <v> </v>
      </c>
      <c r="H8647" s="31" t="str">
        <f t="shared" si="67"/>
        <v> </v>
      </c>
    </row>
    <row r="8648" spans="7:8">
      <c r="G8648" s="31" t="str">
        <f t="shared" si="66"/>
        <v> </v>
      </c>
      <c r="H8648" s="31" t="str">
        <f t="shared" si="67"/>
        <v> </v>
      </c>
    </row>
    <row r="8649" spans="7:8">
      <c r="G8649" s="31" t="str">
        <f t="shared" si="66"/>
        <v> </v>
      </c>
      <c r="H8649" s="31" t="str">
        <f t="shared" si="67"/>
        <v> </v>
      </c>
    </row>
    <row r="8650" spans="7:8">
      <c r="G8650" s="31" t="str">
        <f t="shared" si="66"/>
        <v> </v>
      </c>
      <c r="H8650" s="31" t="str">
        <f t="shared" si="67"/>
        <v> </v>
      </c>
    </row>
    <row r="8651" spans="7:8">
      <c r="G8651" s="31" t="str">
        <f t="shared" si="66"/>
        <v> </v>
      </c>
      <c r="H8651" s="31" t="str">
        <f t="shared" si="67"/>
        <v> </v>
      </c>
    </row>
    <row r="8652" spans="7:8">
      <c r="G8652" s="31" t="str">
        <f t="shared" si="66"/>
        <v> </v>
      </c>
      <c r="H8652" s="31" t="str">
        <f t="shared" si="67"/>
        <v> </v>
      </c>
    </row>
    <row r="8653" spans="7:8">
      <c r="G8653" s="31" t="str">
        <f t="shared" si="66"/>
        <v> </v>
      </c>
      <c r="H8653" s="31" t="str">
        <f t="shared" si="67"/>
        <v> </v>
      </c>
    </row>
    <row r="8654" spans="7:8">
      <c r="G8654" s="31" t="str">
        <f t="shared" si="66"/>
        <v> </v>
      </c>
      <c r="H8654" s="31" t="str">
        <f t="shared" si="67"/>
        <v> </v>
      </c>
    </row>
    <row r="8655" spans="7:8">
      <c r="G8655" s="31" t="str">
        <f t="shared" si="66"/>
        <v> </v>
      </c>
      <c r="H8655" s="31" t="str">
        <f t="shared" si="67"/>
        <v> </v>
      </c>
    </row>
    <row r="8656" spans="7:8">
      <c r="G8656" s="31" t="str">
        <f t="shared" si="66"/>
        <v> </v>
      </c>
      <c r="H8656" s="31" t="str">
        <f t="shared" si="67"/>
        <v> </v>
      </c>
    </row>
    <row r="8657" spans="7:8">
      <c r="G8657" s="31" t="str">
        <f t="shared" si="66"/>
        <v> </v>
      </c>
      <c r="H8657" s="31" t="str">
        <f t="shared" si="67"/>
        <v> </v>
      </c>
    </row>
    <row r="8658" spans="7:8">
      <c r="G8658" s="31" t="str">
        <f t="shared" si="66"/>
        <v> </v>
      </c>
      <c r="H8658" s="31" t="str">
        <f t="shared" si="67"/>
        <v> </v>
      </c>
    </row>
    <row r="8659" spans="7:8">
      <c r="G8659" s="31" t="str">
        <f t="shared" si="66"/>
        <v> </v>
      </c>
      <c r="H8659" s="31" t="str">
        <f t="shared" si="67"/>
        <v> </v>
      </c>
    </row>
    <row r="8660" spans="7:8">
      <c r="G8660" s="31" t="str">
        <f t="shared" si="66"/>
        <v> </v>
      </c>
      <c r="H8660" s="31" t="str">
        <f t="shared" si="67"/>
        <v> </v>
      </c>
    </row>
    <row r="8661" spans="7:8">
      <c r="G8661" s="31" t="str">
        <f t="shared" si="66"/>
        <v> </v>
      </c>
      <c r="H8661" s="31" t="str">
        <f t="shared" si="67"/>
        <v> </v>
      </c>
    </row>
    <row r="8662" spans="7:8">
      <c r="G8662" s="31" t="str">
        <f t="shared" si="66"/>
        <v> </v>
      </c>
      <c r="H8662" s="31" t="str">
        <f t="shared" si="67"/>
        <v> </v>
      </c>
    </row>
    <row r="8663" spans="7:8">
      <c r="G8663" s="31" t="str">
        <f t="shared" si="66"/>
        <v> </v>
      </c>
      <c r="H8663" s="31" t="str">
        <f t="shared" si="67"/>
        <v> </v>
      </c>
    </row>
    <row r="8664" spans="7:8">
      <c r="G8664" s="31" t="str">
        <f t="shared" si="66"/>
        <v> </v>
      </c>
      <c r="H8664" s="31" t="str">
        <f t="shared" si="67"/>
        <v> </v>
      </c>
    </row>
    <row r="8665" spans="7:8">
      <c r="G8665" s="31" t="str">
        <f t="shared" si="66"/>
        <v> </v>
      </c>
      <c r="H8665" s="31" t="str">
        <f t="shared" si="67"/>
        <v> </v>
      </c>
    </row>
    <row r="8666" spans="7:8">
      <c r="G8666" s="31" t="str">
        <f t="shared" si="66"/>
        <v> </v>
      </c>
      <c r="H8666" s="31" t="str">
        <f t="shared" si="67"/>
        <v> </v>
      </c>
    </row>
    <row r="8667" spans="7:8">
      <c r="G8667" s="31" t="str">
        <f t="shared" si="66"/>
        <v> </v>
      </c>
      <c r="H8667" s="31" t="str">
        <f t="shared" si="67"/>
        <v> </v>
      </c>
    </row>
    <row r="8668" spans="7:8">
      <c r="G8668" s="31" t="str">
        <f t="shared" si="66"/>
        <v> </v>
      </c>
      <c r="H8668" s="31" t="str">
        <f t="shared" si="67"/>
        <v> </v>
      </c>
    </row>
    <row r="8669" spans="7:8">
      <c r="G8669" s="31" t="str">
        <f t="shared" si="66"/>
        <v> </v>
      </c>
      <c r="H8669" s="31" t="str">
        <f t="shared" si="67"/>
        <v> </v>
      </c>
    </row>
    <row r="8670" spans="7:8">
      <c r="G8670" s="31" t="str">
        <f t="shared" si="66"/>
        <v> </v>
      </c>
      <c r="H8670" s="31" t="str">
        <f t="shared" si="67"/>
        <v> </v>
      </c>
    </row>
    <row r="8671" spans="7:8">
      <c r="G8671" s="31" t="str">
        <f t="shared" si="66"/>
        <v> </v>
      </c>
      <c r="H8671" s="31" t="str">
        <f t="shared" si="67"/>
        <v> </v>
      </c>
    </row>
    <row r="8672" spans="7:8">
      <c r="G8672" s="31" t="str">
        <f t="shared" ref="G8672:G8926" si="68">IFERROR(IF($D8672&gt;0,IF($D8672=$G$1,$F8672," ")," ")," ")</f>
        <v> </v>
      </c>
      <c r="H8672" s="31" t="str">
        <f t="shared" ref="H8672:H8926" si="69">IFERROR(IF($D8672&gt;0,IF($D8672=$H$1,$F8672," ")," ")," ")</f>
        <v> </v>
      </c>
    </row>
    <row r="8673" spans="7:8">
      <c r="G8673" s="31" t="str">
        <f t="shared" si="68"/>
        <v> </v>
      </c>
      <c r="H8673" s="31" t="str">
        <f t="shared" si="69"/>
        <v> </v>
      </c>
    </row>
    <row r="8674" spans="7:8">
      <c r="G8674" s="31" t="str">
        <f t="shared" si="68"/>
        <v> </v>
      </c>
      <c r="H8674" s="31" t="str">
        <f t="shared" si="69"/>
        <v> </v>
      </c>
    </row>
    <row r="8675" spans="7:8">
      <c r="G8675" s="31" t="str">
        <f t="shared" si="68"/>
        <v> </v>
      </c>
      <c r="H8675" s="31" t="str">
        <f t="shared" si="69"/>
        <v> </v>
      </c>
    </row>
    <row r="8676" spans="7:8">
      <c r="G8676" s="31" t="str">
        <f t="shared" si="68"/>
        <v> </v>
      </c>
      <c r="H8676" s="31" t="str">
        <f t="shared" si="69"/>
        <v> </v>
      </c>
    </row>
    <row r="8677" spans="7:8">
      <c r="G8677" s="31" t="str">
        <f t="shared" si="68"/>
        <v> </v>
      </c>
      <c r="H8677" s="31" t="str">
        <f t="shared" si="69"/>
        <v> </v>
      </c>
    </row>
    <row r="8678" spans="7:8">
      <c r="G8678" s="31" t="str">
        <f t="shared" si="68"/>
        <v> </v>
      </c>
      <c r="H8678" s="31" t="str">
        <f t="shared" si="69"/>
        <v> </v>
      </c>
    </row>
    <row r="8679" spans="7:8">
      <c r="G8679" s="31" t="str">
        <f t="shared" si="68"/>
        <v> </v>
      </c>
      <c r="H8679" s="31" t="str">
        <f t="shared" si="69"/>
        <v> </v>
      </c>
    </row>
    <row r="8680" spans="7:8">
      <c r="G8680" s="31" t="str">
        <f t="shared" si="68"/>
        <v> </v>
      </c>
      <c r="H8680" s="31" t="str">
        <f t="shared" si="69"/>
        <v> </v>
      </c>
    </row>
    <row r="8681" spans="7:8">
      <c r="G8681" s="31" t="str">
        <f t="shared" si="68"/>
        <v> </v>
      </c>
      <c r="H8681" s="31" t="str">
        <f t="shared" si="69"/>
        <v> </v>
      </c>
    </row>
    <row r="8682" spans="7:8">
      <c r="G8682" s="31" t="str">
        <f t="shared" si="68"/>
        <v> </v>
      </c>
      <c r="H8682" s="31" t="str">
        <f t="shared" si="69"/>
        <v> </v>
      </c>
    </row>
    <row r="8683" spans="7:8">
      <c r="G8683" s="31" t="str">
        <f t="shared" si="68"/>
        <v> </v>
      </c>
      <c r="H8683" s="31" t="str">
        <f t="shared" si="69"/>
        <v> </v>
      </c>
    </row>
    <row r="8684" spans="7:8">
      <c r="G8684" s="31" t="str">
        <f t="shared" si="68"/>
        <v> </v>
      </c>
      <c r="H8684" s="31" t="str">
        <f t="shared" si="69"/>
        <v> </v>
      </c>
    </row>
    <row r="8685" spans="7:8">
      <c r="G8685" s="31" t="str">
        <f t="shared" si="68"/>
        <v> </v>
      </c>
      <c r="H8685" s="31" t="str">
        <f t="shared" si="69"/>
        <v> </v>
      </c>
    </row>
    <row r="8686" spans="7:8">
      <c r="G8686" s="31" t="str">
        <f t="shared" si="68"/>
        <v> </v>
      </c>
      <c r="H8686" s="31" t="str">
        <f t="shared" si="69"/>
        <v> </v>
      </c>
    </row>
    <row r="8687" spans="7:8">
      <c r="G8687" s="31" t="str">
        <f t="shared" si="68"/>
        <v> </v>
      </c>
      <c r="H8687" s="31" t="str">
        <f t="shared" si="69"/>
        <v> </v>
      </c>
    </row>
    <row r="8688" spans="7:8">
      <c r="G8688" s="31" t="str">
        <f t="shared" si="68"/>
        <v> </v>
      </c>
      <c r="H8688" s="31" t="str">
        <f t="shared" si="69"/>
        <v> </v>
      </c>
    </row>
    <row r="8689" spans="7:8">
      <c r="G8689" s="31" t="str">
        <f t="shared" si="68"/>
        <v> </v>
      </c>
      <c r="H8689" s="31" t="str">
        <f t="shared" si="69"/>
        <v> </v>
      </c>
    </row>
    <row r="8690" spans="7:8">
      <c r="G8690" s="31" t="str">
        <f t="shared" si="68"/>
        <v> </v>
      </c>
      <c r="H8690" s="31" t="str">
        <f t="shared" si="69"/>
        <v> </v>
      </c>
    </row>
    <row r="8691" spans="7:8">
      <c r="G8691" s="31" t="str">
        <f t="shared" si="68"/>
        <v> </v>
      </c>
      <c r="H8691" s="31" t="str">
        <f t="shared" si="69"/>
        <v> </v>
      </c>
    </row>
    <row r="8692" spans="7:8">
      <c r="G8692" s="31" t="str">
        <f t="shared" si="68"/>
        <v> </v>
      </c>
      <c r="H8692" s="31" t="str">
        <f t="shared" si="69"/>
        <v> </v>
      </c>
    </row>
    <row r="8693" spans="7:8">
      <c r="G8693" s="31" t="str">
        <f t="shared" si="68"/>
        <v> </v>
      </c>
      <c r="H8693" s="31" t="str">
        <f t="shared" si="69"/>
        <v> </v>
      </c>
    </row>
    <row r="8694" spans="7:8">
      <c r="G8694" s="31" t="str">
        <f t="shared" si="68"/>
        <v> </v>
      </c>
      <c r="H8694" s="31" t="str">
        <f t="shared" si="69"/>
        <v> </v>
      </c>
    </row>
    <row r="8695" spans="7:8">
      <c r="G8695" s="31" t="str">
        <f t="shared" si="68"/>
        <v> </v>
      </c>
      <c r="H8695" s="31" t="str">
        <f t="shared" si="69"/>
        <v> </v>
      </c>
    </row>
    <row r="8696" spans="7:8">
      <c r="G8696" s="31" t="str">
        <f t="shared" si="68"/>
        <v> </v>
      </c>
      <c r="H8696" s="31" t="str">
        <f t="shared" si="69"/>
        <v> </v>
      </c>
    </row>
    <row r="8697" spans="7:8">
      <c r="G8697" s="31" t="str">
        <f t="shared" si="68"/>
        <v> </v>
      </c>
      <c r="H8697" s="31" t="str">
        <f t="shared" si="69"/>
        <v> </v>
      </c>
    </row>
    <row r="8698" spans="7:8">
      <c r="G8698" s="31" t="str">
        <f t="shared" si="68"/>
        <v> </v>
      </c>
      <c r="H8698" s="31" t="str">
        <f t="shared" si="69"/>
        <v> </v>
      </c>
    </row>
    <row r="8699" spans="7:8">
      <c r="G8699" s="31" t="str">
        <f t="shared" si="68"/>
        <v> </v>
      </c>
      <c r="H8699" s="31" t="str">
        <f t="shared" si="69"/>
        <v> </v>
      </c>
    </row>
    <row r="8700" spans="7:8">
      <c r="G8700" s="31" t="str">
        <f t="shared" si="68"/>
        <v> </v>
      </c>
      <c r="H8700" s="31" t="str">
        <f t="shared" si="69"/>
        <v> </v>
      </c>
    </row>
    <row r="8701" spans="7:8">
      <c r="G8701" s="31" t="str">
        <f t="shared" si="68"/>
        <v> </v>
      </c>
      <c r="H8701" s="31" t="str">
        <f t="shared" si="69"/>
        <v> </v>
      </c>
    </row>
    <row r="8702" spans="7:8">
      <c r="G8702" s="31" t="str">
        <f t="shared" si="68"/>
        <v> </v>
      </c>
      <c r="H8702" s="31" t="str">
        <f t="shared" si="69"/>
        <v> </v>
      </c>
    </row>
    <row r="8703" spans="7:8">
      <c r="G8703" s="31" t="str">
        <f t="shared" si="68"/>
        <v> </v>
      </c>
      <c r="H8703" s="31" t="str">
        <f t="shared" si="69"/>
        <v> </v>
      </c>
    </row>
    <row r="8704" spans="7:8">
      <c r="G8704" s="31" t="str">
        <f t="shared" si="68"/>
        <v> </v>
      </c>
      <c r="H8704" s="31" t="str">
        <f t="shared" si="69"/>
        <v> </v>
      </c>
    </row>
    <row r="8705" spans="7:8">
      <c r="G8705" s="31" t="str">
        <f t="shared" si="68"/>
        <v> </v>
      </c>
      <c r="H8705" s="31" t="str">
        <f t="shared" si="69"/>
        <v> </v>
      </c>
    </row>
    <row r="8706" spans="7:8">
      <c r="G8706" s="31" t="str">
        <f t="shared" si="68"/>
        <v> </v>
      </c>
      <c r="H8706" s="31" t="str">
        <f t="shared" si="69"/>
        <v> </v>
      </c>
    </row>
    <row r="8707" spans="7:8">
      <c r="G8707" s="31" t="str">
        <f t="shared" si="68"/>
        <v> </v>
      </c>
      <c r="H8707" s="31" t="str">
        <f t="shared" si="69"/>
        <v> </v>
      </c>
    </row>
    <row r="8708" spans="7:8">
      <c r="G8708" s="31" t="str">
        <f t="shared" si="68"/>
        <v> </v>
      </c>
      <c r="H8708" s="31" t="str">
        <f t="shared" si="69"/>
        <v> </v>
      </c>
    </row>
    <row r="8709" spans="7:8">
      <c r="G8709" s="31" t="str">
        <f t="shared" si="68"/>
        <v> </v>
      </c>
      <c r="H8709" s="31" t="str">
        <f t="shared" si="69"/>
        <v> </v>
      </c>
    </row>
    <row r="8710" spans="7:8">
      <c r="G8710" s="31" t="str">
        <f t="shared" si="68"/>
        <v> </v>
      </c>
      <c r="H8710" s="31" t="str">
        <f t="shared" si="69"/>
        <v> </v>
      </c>
    </row>
    <row r="8711" spans="7:8">
      <c r="G8711" s="31" t="str">
        <f t="shared" si="68"/>
        <v> </v>
      </c>
      <c r="H8711" s="31" t="str">
        <f t="shared" si="69"/>
        <v> </v>
      </c>
    </row>
    <row r="8712" spans="7:8">
      <c r="G8712" s="31" t="str">
        <f t="shared" si="68"/>
        <v> </v>
      </c>
      <c r="H8712" s="31" t="str">
        <f t="shared" si="69"/>
        <v> </v>
      </c>
    </row>
    <row r="8713" spans="7:8">
      <c r="G8713" s="31" t="str">
        <f t="shared" si="68"/>
        <v> </v>
      </c>
      <c r="H8713" s="31" t="str">
        <f t="shared" si="69"/>
        <v> </v>
      </c>
    </row>
    <row r="8714" spans="7:8">
      <c r="G8714" s="31" t="str">
        <f t="shared" si="68"/>
        <v> </v>
      </c>
      <c r="H8714" s="31" t="str">
        <f t="shared" si="69"/>
        <v> </v>
      </c>
    </row>
    <row r="8715" spans="7:8">
      <c r="G8715" s="31" t="str">
        <f t="shared" si="68"/>
        <v> </v>
      </c>
      <c r="H8715" s="31" t="str">
        <f t="shared" si="69"/>
        <v> </v>
      </c>
    </row>
    <row r="8716" spans="7:8">
      <c r="G8716" s="31" t="str">
        <f t="shared" si="68"/>
        <v> </v>
      </c>
      <c r="H8716" s="31" t="str">
        <f t="shared" si="69"/>
        <v> </v>
      </c>
    </row>
    <row r="8717" spans="7:8">
      <c r="G8717" s="31" t="str">
        <f t="shared" si="68"/>
        <v> </v>
      </c>
      <c r="H8717" s="31" t="str">
        <f t="shared" si="69"/>
        <v> </v>
      </c>
    </row>
    <row r="8718" spans="7:8">
      <c r="G8718" s="31" t="str">
        <f t="shared" si="68"/>
        <v> </v>
      </c>
      <c r="H8718" s="31" t="str">
        <f t="shared" si="69"/>
        <v> </v>
      </c>
    </row>
    <row r="8719" spans="7:8">
      <c r="G8719" s="31" t="str">
        <f t="shared" si="68"/>
        <v> </v>
      </c>
      <c r="H8719" s="31" t="str">
        <f t="shared" si="69"/>
        <v> </v>
      </c>
    </row>
    <row r="8720" spans="7:8">
      <c r="G8720" s="31" t="str">
        <f t="shared" si="68"/>
        <v> </v>
      </c>
      <c r="H8720" s="31" t="str">
        <f t="shared" si="69"/>
        <v> </v>
      </c>
    </row>
    <row r="8721" spans="7:8">
      <c r="G8721" s="31" t="str">
        <f t="shared" si="68"/>
        <v> </v>
      </c>
      <c r="H8721" s="31" t="str">
        <f t="shared" si="69"/>
        <v> </v>
      </c>
    </row>
    <row r="8722" spans="7:8">
      <c r="G8722" s="31" t="str">
        <f t="shared" si="68"/>
        <v> </v>
      </c>
      <c r="H8722" s="31" t="str">
        <f t="shared" si="69"/>
        <v> </v>
      </c>
    </row>
    <row r="8723" spans="7:8">
      <c r="G8723" s="31" t="str">
        <f t="shared" si="68"/>
        <v> </v>
      </c>
      <c r="H8723" s="31" t="str">
        <f t="shared" si="69"/>
        <v> </v>
      </c>
    </row>
    <row r="8724" spans="7:8">
      <c r="G8724" s="31" t="str">
        <f t="shared" si="68"/>
        <v> </v>
      </c>
      <c r="H8724" s="31" t="str">
        <f t="shared" si="69"/>
        <v> </v>
      </c>
    </row>
    <row r="8725" spans="7:8">
      <c r="G8725" s="31" t="str">
        <f t="shared" si="68"/>
        <v> </v>
      </c>
      <c r="H8725" s="31" t="str">
        <f t="shared" si="69"/>
        <v> </v>
      </c>
    </row>
    <row r="8726" spans="7:8">
      <c r="G8726" s="31" t="str">
        <f t="shared" si="68"/>
        <v> </v>
      </c>
      <c r="H8726" s="31" t="str">
        <f t="shared" si="69"/>
        <v> </v>
      </c>
    </row>
    <row r="8727" spans="7:8">
      <c r="G8727" s="31" t="str">
        <f t="shared" si="68"/>
        <v> </v>
      </c>
      <c r="H8727" s="31" t="str">
        <f t="shared" si="69"/>
        <v> </v>
      </c>
    </row>
    <row r="8728" spans="7:8">
      <c r="G8728" s="31" t="str">
        <f t="shared" si="68"/>
        <v> </v>
      </c>
      <c r="H8728" s="31" t="str">
        <f t="shared" si="69"/>
        <v> </v>
      </c>
    </row>
    <row r="8729" spans="7:8">
      <c r="G8729" s="31" t="str">
        <f t="shared" si="68"/>
        <v> </v>
      </c>
      <c r="H8729" s="31" t="str">
        <f t="shared" si="69"/>
        <v> </v>
      </c>
    </row>
    <row r="8730" spans="7:8">
      <c r="G8730" s="31" t="str">
        <f t="shared" si="68"/>
        <v> </v>
      </c>
      <c r="H8730" s="31" t="str">
        <f t="shared" si="69"/>
        <v> </v>
      </c>
    </row>
    <row r="8731" spans="7:8">
      <c r="G8731" s="31" t="str">
        <f t="shared" si="68"/>
        <v> </v>
      </c>
      <c r="H8731" s="31" t="str">
        <f t="shared" si="69"/>
        <v> </v>
      </c>
    </row>
    <row r="8732" spans="7:8">
      <c r="G8732" s="31" t="str">
        <f t="shared" si="68"/>
        <v> </v>
      </c>
      <c r="H8732" s="31" t="str">
        <f t="shared" si="69"/>
        <v> </v>
      </c>
    </row>
    <row r="8733" spans="7:8">
      <c r="G8733" s="31" t="str">
        <f t="shared" si="68"/>
        <v> </v>
      </c>
      <c r="H8733" s="31" t="str">
        <f t="shared" si="69"/>
        <v> </v>
      </c>
    </row>
    <row r="8734" spans="7:8">
      <c r="G8734" s="31" t="str">
        <f t="shared" si="68"/>
        <v> </v>
      </c>
      <c r="H8734" s="31" t="str">
        <f t="shared" si="69"/>
        <v> </v>
      </c>
    </row>
    <row r="8735" spans="7:8">
      <c r="G8735" s="31" t="str">
        <f t="shared" si="68"/>
        <v> </v>
      </c>
      <c r="H8735" s="31" t="str">
        <f t="shared" si="69"/>
        <v> </v>
      </c>
    </row>
    <row r="8736" spans="7:8">
      <c r="G8736" s="31" t="str">
        <f t="shared" si="68"/>
        <v> </v>
      </c>
      <c r="H8736" s="31" t="str">
        <f t="shared" si="69"/>
        <v> </v>
      </c>
    </row>
    <row r="8737" spans="7:8">
      <c r="G8737" s="31" t="str">
        <f t="shared" si="68"/>
        <v> </v>
      </c>
      <c r="H8737" s="31" t="str">
        <f t="shared" si="69"/>
        <v> </v>
      </c>
    </row>
    <row r="8738" spans="7:8">
      <c r="G8738" s="31" t="str">
        <f t="shared" si="68"/>
        <v> </v>
      </c>
      <c r="H8738" s="31" t="str">
        <f t="shared" si="69"/>
        <v> </v>
      </c>
    </row>
    <row r="8739" spans="7:8">
      <c r="G8739" s="31" t="str">
        <f t="shared" si="68"/>
        <v> </v>
      </c>
      <c r="H8739" s="31" t="str">
        <f t="shared" si="69"/>
        <v> </v>
      </c>
    </row>
    <row r="8740" spans="7:8">
      <c r="G8740" s="31" t="str">
        <f t="shared" si="68"/>
        <v> </v>
      </c>
      <c r="H8740" s="31" t="str">
        <f t="shared" si="69"/>
        <v> </v>
      </c>
    </row>
    <row r="8741" spans="7:8">
      <c r="G8741" s="31" t="str">
        <f t="shared" si="68"/>
        <v> </v>
      </c>
      <c r="H8741" s="31" t="str">
        <f t="shared" si="69"/>
        <v> </v>
      </c>
    </row>
    <row r="8742" spans="7:8">
      <c r="G8742" s="31" t="str">
        <f t="shared" si="68"/>
        <v> </v>
      </c>
      <c r="H8742" s="31" t="str">
        <f t="shared" si="69"/>
        <v> </v>
      </c>
    </row>
    <row r="8743" spans="7:8">
      <c r="G8743" s="31" t="str">
        <f t="shared" si="68"/>
        <v> </v>
      </c>
      <c r="H8743" s="31" t="str">
        <f t="shared" si="69"/>
        <v> </v>
      </c>
    </row>
    <row r="8744" spans="7:8">
      <c r="G8744" s="31" t="str">
        <f t="shared" si="68"/>
        <v> </v>
      </c>
      <c r="H8744" s="31" t="str">
        <f t="shared" si="69"/>
        <v> </v>
      </c>
    </row>
    <row r="8745" spans="7:8">
      <c r="G8745" s="31" t="str">
        <f t="shared" si="68"/>
        <v> </v>
      </c>
      <c r="H8745" s="31" t="str">
        <f t="shared" si="69"/>
        <v> </v>
      </c>
    </row>
    <row r="8746" spans="7:8">
      <c r="G8746" s="31" t="str">
        <f t="shared" si="68"/>
        <v> </v>
      </c>
      <c r="H8746" s="31" t="str">
        <f t="shared" si="69"/>
        <v> </v>
      </c>
    </row>
    <row r="8747" spans="7:8">
      <c r="G8747" s="31" t="str">
        <f t="shared" si="68"/>
        <v> </v>
      </c>
      <c r="H8747" s="31" t="str">
        <f t="shared" si="69"/>
        <v> </v>
      </c>
    </row>
    <row r="8748" spans="7:8">
      <c r="G8748" s="31" t="str">
        <f t="shared" si="68"/>
        <v> </v>
      </c>
      <c r="H8748" s="31" t="str">
        <f t="shared" si="69"/>
        <v> </v>
      </c>
    </row>
    <row r="8749" spans="7:8">
      <c r="G8749" s="31" t="str">
        <f t="shared" si="68"/>
        <v> </v>
      </c>
      <c r="H8749" s="31" t="str">
        <f t="shared" si="69"/>
        <v> </v>
      </c>
    </row>
    <row r="8750" spans="7:8">
      <c r="G8750" s="31" t="str">
        <f t="shared" si="68"/>
        <v> </v>
      </c>
      <c r="H8750" s="31" t="str">
        <f t="shared" si="69"/>
        <v> </v>
      </c>
    </row>
    <row r="8751" spans="7:8">
      <c r="G8751" s="31" t="str">
        <f t="shared" si="68"/>
        <v> </v>
      </c>
      <c r="H8751" s="31" t="str">
        <f t="shared" si="69"/>
        <v> </v>
      </c>
    </row>
    <row r="8752" spans="7:8">
      <c r="G8752" s="31" t="str">
        <f t="shared" si="68"/>
        <v> </v>
      </c>
      <c r="H8752" s="31" t="str">
        <f t="shared" si="69"/>
        <v> </v>
      </c>
    </row>
    <row r="8753" spans="7:8">
      <c r="G8753" s="31" t="str">
        <f t="shared" si="68"/>
        <v> </v>
      </c>
      <c r="H8753" s="31" t="str">
        <f t="shared" si="69"/>
        <v> </v>
      </c>
    </row>
    <row r="8754" spans="7:8">
      <c r="G8754" s="31" t="str">
        <f t="shared" si="68"/>
        <v> </v>
      </c>
      <c r="H8754" s="31" t="str">
        <f t="shared" si="69"/>
        <v> </v>
      </c>
    </row>
    <row r="8755" spans="7:8">
      <c r="G8755" s="31" t="str">
        <f t="shared" si="68"/>
        <v> </v>
      </c>
      <c r="H8755" s="31" t="str">
        <f t="shared" si="69"/>
        <v> </v>
      </c>
    </row>
    <row r="8756" spans="7:8">
      <c r="G8756" s="31" t="str">
        <f t="shared" si="68"/>
        <v> </v>
      </c>
      <c r="H8756" s="31" t="str">
        <f t="shared" si="69"/>
        <v> </v>
      </c>
    </row>
    <row r="8757" spans="7:8">
      <c r="G8757" s="31" t="str">
        <f t="shared" si="68"/>
        <v> </v>
      </c>
      <c r="H8757" s="31" t="str">
        <f t="shared" si="69"/>
        <v> </v>
      </c>
    </row>
    <row r="8758" spans="7:8">
      <c r="G8758" s="31" t="str">
        <f t="shared" si="68"/>
        <v> </v>
      </c>
      <c r="H8758" s="31" t="str">
        <f t="shared" si="69"/>
        <v> </v>
      </c>
    </row>
    <row r="8759" spans="7:8">
      <c r="G8759" s="31" t="str">
        <f t="shared" si="68"/>
        <v> </v>
      </c>
      <c r="H8759" s="31" t="str">
        <f t="shared" si="69"/>
        <v> </v>
      </c>
    </row>
    <row r="8760" spans="7:8">
      <c r="G8760" s="31" t="str">
        <f t="shared" si="68"/>
        <v> </v>
      </c>
      <c r="H8760" s="31" t="str">
        <f t="shared" si="69"/>
        <v> </v>
      </c>
    </row>
    <row r="8761" spans="7:8">
      <c r="G8761" s="31" t="str">
        <f t="shared" si="68"/>
        <v> </v>
      </c>
      <c r="H8761" s="31" t="str">
        <f t="shared" si="69"/>
        <v> </v>
      </c>
    </row>
    <row r="8762" spans="7:8">
      <c r="G8762" s="31" t="str">
        <f t="shared" si="68"/>
        <v> </v>
      </c>
      <c r="H8762" s="31" t="str">
        <f t="shared" si="69"/>
        <v> </v>
      </c>
    </row>
    <row r="8763" spans="7:8">
      <c r="G8763" s="31" t="str">
        <f t="shared" si="68"/>
        <v> </v>
      </c>
      <c r="H8763" s="31" t="str">
        <f t="shared" si="69"/>
        <v> </v>
      </c>
    </row>
    <row r="8764" spans="7:8">
      <c r="G8764" s="31" t="str">
        <f t="shared" si="68"/>
        <v> </v>
      </c>
      <c r="H8764" s="31" t="str">
        <f t="shared" si="69"/>
        <v> </v>
      </c>
    </row>
    <row r="8765" spans="7:8">
      <c r="G8765" s="31" t="str">
        <f t="shared" si="68"/>
        <v> </v>
      </c>
      <c r="H8765" s="31" t="str">
        <f t="shared" si="69"/>
        <v> </v>
      </c>
    </row>
    <row r="8766" spans="7:8">
      <c r="G8766" s="31" t="str">
        <f t="shared" si="68"/>
        <v> </v>
      </c>
      <c r="H8766" s="31" t="str">
        <f t="shared" si="69"/>
        <v> </v>
      </c>
    </row>
    <row r="8767" spans="7:8">
      <c r="G8767" s="31" t="str">
        <f t="shared" si="68"/>
        <v> </v>
      </c>
      <c r="H8767" s="31" t="str">
        <f t="shared" si="69"/>
        <v> </v>
      </c>
    </row>
    <row r="8768" spans="7:8">
      <c r="G8768" s="31" t="str">
        <f t="shared" si="68"/>
        <v> </v>
      </c>
      <c r="H8768" s="31" t="str">
        <f t="shared" si="69"/>
        <v> </v>
      </c>
    </row>
    <row r="8769" spans="7:8">
      <c r="G8769" s="31" t="str">
        <f t="shared" si="68"/>
        <v> </v>
      </c>
      <c r="H8769" s="31" t="str">
        <f t="shared" si="69"/>
        <v> </v>
      </c>
    </row>
    <row r="8770" spans="7:8">
      <c r="G8770" s="31" t="str">
        <f t="shared" si="68"/>
        <v> </v>
      </c>
      <c r="H8770" s="31" t="str">
        <f t="shared" si="69"/>
        <v> </v>
      </c>
    </row>
    <row r="8771" spans="7:8">
      <c r="G8771" s="31" t="str">
        <f t="shared" si="68"/>
        <v> </v>
      </c>
      <c r="H8771" s="31" t="str">
        <f t="shared" si="69"/>
        <v> </v>
      </c>
    </row>
    <row r="8772" spans="7:8">
      <c r="G8772" s="31" t="str">
        <f t="shared" si="68"/>
        <v> </v>
      </c>
      <c r="H8772" s="31" t="str">
        <f t="shared" si="69"/>
        <v> </v>
      </c>
    </row>
    <row r="8773" spans="7:8">
      <c r="G8773" s="31" t="str">
        <f t="shared" si="68"/>
        <v> </v>
      </c>
      <c r="H8773" s="31" t="str">
        <f t="shared" si="69"/>
        <v> </v>
      </c>
    </row>
    <row r="8774" spans="7:8">
      <c r="G8774" s="31" t="str">
        <f t="shared" si="68"/>
        <v> </v>
      </c>
      <c r="H8774" s="31" t="str">
        <f t="shared" si="69"/>
        <v> </v>
      </c>
    </row>
    <row r="8775" spans="7:8">
      <c r="G8775" s="31" t="str">
        <f t="shared" si="68"/>
        <v> </v>
      </c>
      <c r="H8775" s="31" t="str">
        <f t="shared" si="69"/>
        <v> </v>
      </c>
    </row>
    <row r="8776" spans="7:8">
      <c r="G8776" s="31" t="str">
        <f t="shared" si="68"/>
        <v> </v>
      </c>
      <c r="H8776" s="31" t="str">
        <f t="shared" si="69"/>
        <v> </v>
      </c>
    </row>
    <row r="8777" spans="7:8">
      <c r="G8777" s="31" t="str">
        <f t="shared" si="68"/>
        <v> </v>
      </c>
      <c r="H8777" s="31" t="str">
        <f t="shared" si="69"/>
        <v> </v>
      </c>
    </row>
    <row r="8778" spans="7:8">
      <c r="G8778" s="31" t="str">
        <f t="shared" si="68"/>
        <v> </v>
      </c>
      <c r="H8778" s="31" t="str">
        <f t="shared" si="69"/>
        <v> </v>
      </c>
    </row>
    <row r="8779" spans="7:8">
      <c r="G8779" s="31" t="str">
        <f t="shared" si="68"/>
        <v> </v>
      </c>
      <c r="H8779" s="31" t="str">
        <f t="shared" si="69"/>
        <v> </v>
      </c>
    </row>
    <row r="8780" spans="7:8">
      <c r="G8780" s="31" t="str">
        <f t="shared" si="68"/>
        <v> </v>
      </c>
      <c r="H8780" s="31" t="str">
        <f t="shared" si="69"/>
        <v> </v>
      </c>
    </row>
    <row r="8781" spans="7:8">
      <c r="G8781" s="31" t="str">
        <f t="shared" si="68"/>
        <v> </v>
      </c>
      <c r="H8781" s="31" t="str">
        <f t="shared" si="69"/>
        <v> </v>
      </c>
    </row>
    <row r="8782" spans="7:8">
      <c r="G8782" s="31" t="str">
        <f t="shared" si="68"/>
        <v> </v>
      </c>
      <c r="H8782" s="31" t="str">
        <f t="shared" si="69"/>
        <v> </v>
      </c>
    </row>
    <row r="8783" spans="7:8">
      <c r="G8783" s="31" t="str">
        <f t="shared" si="68"/>
        <v> </v>
      </c>
      <c r="H8783" s="31" t="str">
        <f t="shared" si="69"/>
        <v> </v>
      </c>
    </row>
    <row r="8784" spans="7:8">
      <c r="G8784" s="31" t="str">
        <f t="shared" si="68"/>
        <v> </v>
      </c>
      <c r="H8784" s="31" t="str">
        <f t="shared" si="69"/>
        <v> </v>
      </c>
    </row>
    <row r="8785" spans="7:8">
      <c r="G8785" s="31" t="str">
        <f t="shared" si="68"/>
        <v> </v>
      </c>
      <c r="H8785" s="31" t="str">
        <f t="shared" si="69"/>
        <v> </v>
      </c>
    </row>
    <row r="8786" spans="7:8">
      <c r="G8786" s="31" t="str">
        <f t="shared" si="68"/>
        <v> </v>
      </c>
      <c r="H8786" s="31" t="str">
        <f t="shared" si="69"/>
        <v> </v>
      </c>
    </row>
    <row r="8787" spans="7:8">
      <c r="G8787" s="31" t="str">
        <f t="shared" si="68"/>
        <v> </v>
      </c>
      <c r="H8787" s="31" t="str">
        <f t="shared" si="69"/>
        <v> </v>
      </c>
    </row>
    <row r="8788" spans="7:8">
      <c r="G8788" s="31" t="str">
        <f t="shared" si="68"/>
        <v> </v>
      </c>
      <c r="H8788" s="31" t="str">
        <f t="shared" si="69"/>
        <v> </v>
      </c>
    </row>
    <row r="8789" spans="7:8">
      <c r="G8789" s="31" t="str">
        <f t="shared" si="68"/>
        <v> </v>
      </c>
      <c r="H8789" s="31" t="str">
        <f t="shared" si="69"/>
        <v> </v>
      </c>
    </row>
    <row r="8790" spans="7:8">
      <c r="G8790" s="31" t="str">
        <f t="shared" si="68"/>
        <v> </v>
      </c>
      <c r="H8790" s="31" t="str">
        <f t="shared" si="69"/>
        <v> </v>
      </c>
    </row>
    <row r="8791" spans="7:8">
      <c r="G8791" s="31" t="str">
        <f t="shared" si="68"/>
        <v> </v>
      </c>
      <c r="H8791" s="31" t="str">
        <f t="shared" si="69"/>
        <v> </v>
      </c>
    </row>
    <row r="8792" spans="7:8">
      <c r="G8792" s="31" t="str">
        <f t="shared" si="68"/>
        <v> </v>
      </c>
      <c r="H8792" s="31" t="str">
        <f t="shared" si="69"/>
        <v> </v>
      </c>
    </row>
    <row r="8793" spans="7:8">
      <c r="G8793" s="31" t="str">
        <f t="shared" si="68"/>
        <v> </v>
      </c>
      <c r="H8793" s="31" t="str">
        <f t="shared" si="69"/>
        <v> </v>
      </c>
    </row>
    <row r="8794" spans="7:8">
      <c r="G8794" s="31" t="str">
        <f t="shared" si="68"/>
        <v> </v>
      </c>
      <c r="H8794" s="31" t="str">
        <f t="shared" si="69"/>
        <v> </v>
      </c>
    </row>
    <row r="8795" spans="7:8">
      <c r="G8795" s="31" t="str">
        <f t="shared" si="68"/>
        <v> </v>
      </c>
      <c r="H8795" s="31" t="str">
        <f t="shared" si="69"/>
        <v> </v>
      </c>
    </row>
    <row r="8796" spans="7:8">
      <c r="G8796" s="31" t="str">
        <f t="shared" si="68"/>
        <v> </v>
      </c>
      <c r="H8796" s="31" t="str">
        <f t="shared" si="69"/>
        <v> </v>
      </c>
    </row>
    <row r="8797" spans="7:8">
      <c r="G8797" s="31" t="str">
        <f t="shared" si="68"/>
        <v> </v>
      </c>
      <c r="H8797" s="31" t="str">
        <f t="shared" si="69"/>
        <v> </v>
      </c>
    </row>
    <row r="8798" spans="7:8">
      <c r="G8798" s="31" t="str">
        <f t="shared" si="68"/>
        <v> </v>
      </c>
      <c r="H8798" s="31" t="str">
        <f t="shared" si="69"/>
        <v> </v>
      </c>
    </row>
    <row r="8799" spans="7:8">
      <c r="G8799" s="31" t="str">
        <f t="shared" si="68"/>
        <v> </v>
      </c>
      <c r="H8799" s="31" t="str">
        <f t="shared" si="69"/>
        <v> </v>
      </c>
    </row>
    <row r="8800" spans="7:8">
      <c r="G8800" s="31" t="str">
        <f t="shared" si="68"/>
        <v> </v>
      </c>
      <c r="H8800" s="31" t="str">
        <f t="shared" si="69"/>
        <v> </v>
      </c>
    </row>
    <row r="8801" spans="7:8">
      <c r="G8801" s="31" t="str">
        <f t="shared" si="68"/>
        <v> </v>
      </c>
      <c r="H8801" s="31" t="str">
        <f t="shared" si="69"/>
        <v> </v>
      </c>
    </row>
    <row r="8802" spans="7:8">
      <c r="G8802" s="31" t="str">
        <f t="shared" si="68"/>
        <v> </v>
      </c>
      <c r="H8802" s="31" t="str">
        <f t="shared" si="69"/>
        <v> </v>
      </c>
    </row>
    <row r="8803" spans="7:8">
      <c r="G8803" s="31" t="str">
        <f t="shared" si="68"/>
        <v> </v>
      </c>
      <c r="H8803" s="31" t="str">
        <f t="shared" si="69"/>
        <v> </v>
      </c>
    </row>
    <row r="8804" spans="7:8">
      <c r="G8804" s="31" t="str">
        <f t="shared" si="68"/>
        <v> </v>
      </c>
      <c r="H8804" s="31" t="str">
        <f t="shared" si="69"/>
        <v> </v>
      </c>
    </row>
    <row r="8805" spans="7:8">
      <c r="G8805" s="31" t="str">
        <f t="shared" si="68"/>
        <v> </v>
      </c>
      <c r="H8805" s="31" t="str">
        <f t="shared" si="69"/>
        <v> </v>
      </c>
    </row>
    <row r="8806" spans="7:8">
      <c r="G8806" s="31" t="str">
        <f t="shared" si="68"/>
        <v> </v>
      </c>
      <c r="H8806" s="31" t="str">
        <f t="shared" si="69"/>
        <v> </v>
      </c>
    </row>
    <row r="8807" spans="7:8">
      <c r="G8807" s="31" t="str">
        <f t="shared" si="68"/>
        <v> </v>
      </c>
      <c r="H8807" s="31" t="str">
        <f t="shared" si="69"/>
        <v> </v>
      </c>
    </row>
    <row r="8808" spans="7:8">
      <c r="G8808" s="31" t="str">
        <f t="shared" si="68"/>
        <v> </v>
      </c>
      <c r="H8808" s="31" t="str">
        <f t="shared" si="69"/>
        <v> </v>
      </c>
    </row>
    <row r="8809" spans="7:8">
      <c r="G8809" s="31" t="str">
        <f t="shared" si="68"/>
        <v> </v>
      </c>
      <c r="H8809" s="31" t="str">
        <f t="shared" si="69"/>
        <v> </v>
      </c>
    </row>
    <row r="8810" spans="7:8">
      <c r="G8810" s="31" t="str">
        <f t="shared" si="68"/>
        <v> </v>
      </c>
      <c r="H8810" s="31" t="str">
        <f t="shared" si="69"/>
        <v> </v>
      </c>
    </row>
    <row r="8811" spans="7:8">
      <c r="G8811" s="31" t="str">
        <f t="shared" si="68"/>
        <v> </v>
      </c>
      <c r="H8811" s="31" t="str">
        <f t="shared" si="69"/>
        <v> </v>
      </c>
    </row>
    <row r="8812" spans="7:8">
      <c r="G8812" s="31" t="str">
        <f t="shared" si="68"/>
        <v> </v>
      </c>
      <c r="H8812" s="31" t="str">
        <f t="shared" si="69"/>
        <v> </v>
      </c>
    </row>
    <row r="8813" spans="7:8">
      <c r="G8813" s="31" t="str">
        <f t="shared" si="68"/>
        <v> </v>
      </c>
      <c r="H8813" s="31" t="str">
        <f t="shared" si="69"/>
        <v> </v>
      </c>
    </row>
    <row r="8814" spans="7:8">
      <c r="G8814" s="31" t="str">
        <f t="shared" si="68"/>
        <v> </v>
      </c>
      <c r="H8814" s="31" t="str">
        <f t="shared" si="69"/>
        <v> </v>
      </c>
    </row>
    <row r="8815" spans="7:8">
      <c r="G8815" s="31" t="str">
        <f t="shared" si="68"/>
        <v> </v>
      </c>
      <c r="H8815" s="31" t="str">
        <f t="shared" si="69"/>
        <v> </v>
      </c>
    </row>
    <row r="8816" spans="7:8">
      <c r="G8816" s="31" t="str">
        <f t="shared" si="68"/>
        <v> </v>
      </c>
      <c r="H8816" s="31" t="str">
        <f t="shared" si="69"/>
        <v> </v>
      </c>
    </row>
    <row r="8817" spans="7:8">
      <c r="G8817" s="31" t="str">
        <f t="shared" si="68"/>
        <v> </v>
      </c>
      <c r="H8817" s="31" t="str">
        <f t="shared" si="69"/>
        <v> </v>
      </c>
    </row>
    <row r="8818" spans="7:8">
      <c r="G8818" s="31" t="str">
        <f t="shared" si="68"/>
        <v> </v>
      </c>
      <c r="H8818" s="31" t="str">
        <f t="shared" si="69"/>
        <v> </v>
      </c>
    </row>
    <row r="8819" spans="7:8">
      <c r="G8819" s="31" t="str">
        <f t="shared" si="68"/>
        <v> </v>
      </c>
      <c r="H8819" s="31" t="str">
        <f t="shared" si="69"/>
        <v> </v>
      </c>
    </row>
    <row r="8820" spans="7:8">
      <c r="G8820" s="31" t="str">
        <f t="shared" si="68"/>
        <v> </v>
      </c>
      <c r="H8820" s="31" t="str">
        <f t="shared" si="69"/>
        <v> </v>
      </c>
    </row>
    <row r="8821" spans="7:8">
      <c r="G8821" s="31" t="str">
        <f t="shared" si="68"/>
        <v> </v>
      </c>
      <c r="H8821" s="31" t="str">
        <f t="shared" si="69"/>
        <v> </v>
      </c>
    </row>
    <row r="8822" spans="7:8">
      <c r="G8822" s="31" t="str">
        <f t="shared" si="68"/>
        <v> </v>
      </c>
      <c r="H8822" s="31" t="str">
        <f t="shared" si="69"/>
        <v> </v>
      </c>
    </row>
    <row r="8823" spans="7:8">
      <c r="G8823" s="31" t="str">
        <f t="shared" si="68"/>
        <v> </v>
      </c>
      <c r="H8823" s="31" t="str">
        <f t="shared" si="69"/>
        <v> </v>
      </c>
    </row>
    <row r="8824" spans="7:8">
      <c r="G8824" s="31" t="str">
        <f t="shared" si="68"/>
        <v> </v>
      </c>
      <c r="H8824" s="31" t="str">
        <f t="shared" si="69"/>
        <v> </v>
      </c>
    </row>
    <row r="8825" spans="7:8">
      <c r="G8825" s="31" t="str">
        <f t="shared" si="68"/>
        <v> </v>
      </c>
      <c r="H8825" s="31" t="str">
        <f t="shared" si="69"/>
        <v> </v>
      </c>
    </row>
    <row r="8826" spans="7:8">
      <c r="G8826" s="31" t="str">
        <f t="shared" si="68"/>
        <v> </v>
      </c>
      <c r="H8826" s="31" t="str">
        <f t="shared" si="69"/>
        <v> </v>
      </c>
    </row>
    <row r="8827" spans="7:8">
      <c r="G8827" s="31" t="str">
        <f t="shared" si="68"/>
        <v> </v>
      </c>
      <c r="H8827" s="31" t="str">
        <f t="shared" si="69"/>
        <v> </v>
      </c>
    </row>
    <row r="8828" spans="7:8">
      <c r="G8828" s="31" t="str">
        <f t="shared" si="68"/>
        <v> </v>
      </c>
      <c r="H8828" s="31" t="str">
        <f t="shared" si="69"/>
        <v> </v>
      </c>
    </row>
    <row r="8829" spans="7:8">
      <c r="G8829" s="31" t="str">
        <f t="shared" si="68"/>
        <v> </v>
      </c>
      <c r="H8829" s="31" t="str">
        <f t="shared" si="69"/>
        <v> </v>
      </c>
    </row>
    <row r="8830" spans="7:8">
      <c r="G8830" s="31" t="str">
        <f t="shared" si="68"/>
        <v> </v>
      </c>
      <c r="H8830" s="31" t="str">
        <f t="shared" si="69"/>
        <v> </v>
      </c>
    </row>
    <row r="8831" spans="7:8">
      <c r="G8831" s="31" t="str">
        <f t="shared" si="68"/>
        <v> </v>
      </c>
      <c r="H8831" s="31" t="str">
        <f t="shared" si="69"/>
        <v> </v>
      </c>
    </row>
    <row r="8832" spans="7:8">
      <c r="G8832" s="31" t="str">
        <f t="shared" si="68"/>
        <v> </v>
      </c>
      <c r="H8832" s="31" t="str">
        <f t="shared" si="69"/>
        <v> </v>
      </c>
    </row>
    <row r="8833" spans="7:8">
      <c r="G8833" s="31" t="str">
        <f t="shared" si="68"/>
        <v> </v>
      </c>
      <c r="H8833" s="31" t="str">
        <f t="shared" si="69"/>
        <v> </v>
      </c>
    </row>
    <row r="8834" spans="7:8">
      <c r="G8834" s="31" t="str">
        <f t="shared" si="68"/>
        <v> </v>
      </c>
      <c r="H8834" s="31" t="str">
        <f t="shared" si="69"/>
        <v> </v>
      </c>
    </row>
    <row r="8835" spans="7:8">
      <c r="G8835" s="31" t="str">
        <f t="shared" si="68"/>
        <v> </v>
      </c>
      <c r="H8835" s="31" t="str">
        <f t="shared" si="69"/>
        <v> </v>
      </c>
    </row>
    <row r="8836" spans="7:8">
      <c r="G8836" s="31" t="str">
        <f t="shared" si="68"/>
        <v> </v>
      </c>
      <c r="H8836" s="31" t="str">
        <f t="shared" si="69"/>
        <v> </v>
      </c>
    </row>
    <row r="8837" spans="7:8">
      <c r="G8837" s="31" t="str">
        <f t="shared" si="68"/>
        <v> </v>
      </c>
      <c r="H8837" s="31" t="str">
        <f t="shared" si="69"/>
        <v> </v>
      </c>
    </row>
    <row r="8838" spans="7:8">
      <c r="G8838" s="31" t="str">
        <f t="shared" si="68"/>
        <v> </v>
      </c>
      <c r="H8838" s="31" t="str">
        <f t="shared" si="69"/>
        <v> </v>
      </c>
    </row>
    <row r="8839" spans="7:8">
      <c r="G8839" s="31" t="str">
        <f t="shared" si="68"/>
        <v> </v>
      </c>
      <c r="H8839" s="31" t="str">
        <f t="shared" si="69"/>
        <v> </v>
      </c>
    </row>
    <row r="8840" spans="7:8">
      <c r="G8840" s="31" t="str">
        <f t="shared" si="68"/>
        <v> </v>
      </c>
      <c r="H8840" s="31" t="str">
        <f t="shared" si="69"/>
        <v> </v>
      </c>
    </row>
    <row r="8841" spans="7:8">
      <c r="G8841" s="31" t="str">
        <f t="shared" si="68"/>
        <v> </v>
      </c>
      <c r="H8841" s="31" t="str">
        <f t="shared" si="69"/>
        <v> </v>
      </c>
    </row>
    <row r="8842" spans="7:8">
      <c r="G8842" s="31" t="str">
        <f t="shared" si="68"/>
        <v> </v>
      </c>
      <c r="H8842" s="31" t="str">
        <f t="shared" si="69"/>
        <v> </v>
      </c>
    </row>
    <row r="8843" spans="7:8">
      <c r="G8843" s="31" t="str">
        <f t="shared" si="68"/>
        <v> </v>
      </c>
      <c r="H8843" s="31" t="str">
        <f t="shared" si="69"/>
        <v> </v>
      </c>
    </row>
    <row r="8844" spans="7:8">
      <c r="G8844" s="31" t="str">
        <f t="shared" si="68"/>
        <v> </v>
      </c>
      <c r="H8844" s="31" t="str">
        <f t="shared" si="69"/>
        <v> </v>
      </c>
    </row>
    <row r="8845" spans="7:8">
      <c r="G8845" s="31" t="str">
        <f t="shared" si="68"/>
        <v> </v>
      </c>
      <c r="H8845" s="31" t="str">
        <f t="shared" si="69"/>
        <v> </v>
      </c>
    </row>
    <row r="8846" spans="7:8">
      <c r="G8846" s="31" t="str">
        <f t="shared" si="68"/>
        <v> </v>
      </c>
      <c r="H8846" s="31" t="str">
        <f t="shared" si="69"/>
        <v> </v>
      </c>
    </row>
    <row r="8847" spans="7:8">
      <c r="G8847" s="31" t="str">
        <f t="shared" si="68"/>
        <v> </v>
      </c>
      <c r="H8847" s="31" t="str">
        <f t="shared" si="69"/>
        <v> </v>
      </c>
    </row>
    <row r="8848" spans="7:8">
      <c r="G8848" s="31" t="str">
        <f t="shared" si="68"/>
        <v> </v>
      </c>
      <c r="H8848" s="31" t="str">
        <f t="shared" si="69"/>
        <v> </v>
      </c>
    </row>
    <row r="8849" spans="7:8">
      <c r="G8849" s="31" t="str">
        <f t="shared" si="68"/>
        <v> </v>
      </c>
      <c r="H8849" s="31" t="str">
        <f t="shared" si="69"/>
        <v> </v>
      </c>
    </row>
    <row r="8850" spans="7:8">
      <c r="G8850" s="31" t="str">
        <f t="shared" si="68"/>
        <v> </v>
      </c>
      <c r="H8850" s="31" t="str">
        <f t="shared" si="69"/>
        <v> </v>
      </c>
    </row>
    <row r="8851" spans="7:8">
      <c r="G8851" s="31" t="str">
        <f t="shared" si="68"/>
        <v> </v>
      </c>
      <c r="H8851" s="31" t="str">
        <f t="shared" si="69"/>
        <v> </v>
      </c>
    </row>
    <row r="8852" spans="7:8">
      <c r="G8852" s="31" t="str">
        <f t="shared" si="68"/>
        <v> </v>
      </c>
      <c r="H8852" s="31" t="str">
        <f t="shared" si="69"/>
        <v> </v>
      </c>
    </row>
    <row r="8853" spans="7:8">
      <c r="G8853" s="31" t="str">
        <f t="shared" si="68"/>
        <v> </v>
      </c>
      <c r="H8853" s="31" t="str">
        <f t="shared" si="69"/>
        <v> </v>
      </c>
    </row>
    <row r="8854" spans="7:8">
      <c r="G8854" s="31" t="str">
        <f t="shared" si="68"/>
        <v> </v>
      </c>
      <c r="H8854" s="31" t="str">
        <f t="shared" si="69"/>
        <v> </v>
      </c>
    </row>
    <row r="8855" spans="7:8">
      <c r="G8855" s="31" t="str">
        <f t="shared" si="68"/>
        <v> </v>
      </c>
      <c r="H8855" s="31" t="str">
        <f t="shared" si="69"/>
        <v> </v>
      </c>
    </row>
    <row r="8856" spans="7:8">
      <c r="G8856" s="31" t="str">
        <f t="shared" si="68"/>
        <v> </v>
      </c>
      <c r="H8856" s="31" t="str">
        <f t="shared" si="69"/>
        <v> </v>
      </c>
    </row>
    <row r="8857" spans="7:8">
      <c r="G8857" s="31" t="str">
        <f t="shared" si="68"/>
        <v> </v>
      </c>
      <c r="H8857" s="31" t="str">
        <f t="shared" si="69"/>
        <v> </v>
      </c>
    </row>
    <row r="8858" spans="7:8">
      <c r="G8858" s="31" t="str">
        <f t="shared" si="68"/>
        <v> </v>
      </c>
      <c r="H8858" s="31" t="str">
        <f t="shared" si="69"/>
        <v> </v>
      </c>
    </row>
    <row r="8859" spans="7:8">
      <c r="G8859" s="31" t="str">
        <f t="shared" si="68"/>
        <v> </v>
      </c>
      <c r="H8859" s="31" t="str">
        <f t="shared" si="69"/>
        <v> </v>
      </c>
    </row>
    <row r="8860" spans="7:8">
      <c r="G8860" s="31" t="str">
        <f t="shared" si="68"/>
        <v> </v>
      </c>
      <c r="H8860" s="31" t="str">
        <f t="shared" si="69"/>
        <v> </v>
      </c>
    </row>
    <row r="8861" spans="7:8">
      <c r="G8861" s="31" t="str">
        <f t="shared" si="68"/>
        <v> </v>
      </c>
      <c r="H8861" s="31" t="str">
        <f t="shared" si="69"/>
        <v> </v>
      </c>
    </row>
    <row r="8862" spans="7:8">
      <c r="G8862" s="31" t="str">
        <f t="shared" si="68"/>
        <v> </v>
      </c>
      <c r="H8862" s="31" t="str">
        <f t="shared" si="69"/>
        <v> </v>
      </c>
    </row>
    <row r="8863" spans="7:8">
      <c r="G8863" s="31" t="str">
        <f t="shared" si="68"/>
        <v> </v>
      </c>
      <c r="H8863" s="31" t="str">
        <f t="shared" si="69"/>
        <v> </v>
      </c>
    </row>
    <row r="8864" spans="7:8">
      <c r="G8864" s="31" t="str">
        <f t="shared" si="68"/>
        <v> </v>
      </c>
      <c r="H8864" s="31" t="str">
        <f t="shared" si="69"/>
        <v> </v>
      </c>
    </row>
    <row r="8865" spans="7:8">
      <c r="G8865" s="31" t="str">
        <f t="shared" si="68"/>
        <v> </v>
      </c>
      <c r="H8865" s="31" t="str">
        <f t="shared" si="69"/>
        <v> </v>
      </c>
    </row>
    <row r="8866" spans="7:8">
      <c r="G8866" s="31" t="str">
        <f t="shared" si="68"/>
        <v> </v>
      </c>
      <c r="H8866" s="31" t="str">
        <f t="shared" si="69"/>
        <v> </v>
      </c>
    </row>
    <row r="8867" spans="7:8">
      <c r="G8867" s="31" t="str">
        <f t="shared" si="68"/>
        <v> </v>
      </c>
      <c r="H8867" s="31" t="str">
        <f t="shared" si="69"/>
        <v> </v>
      </c>
    </row>
    <row r="8868" spans="7:8">
      <c r="G8868" s="31" t="str">
        <f t="shared" si="68"/>
        <v> </v>
      </c>
      <c r="H8868" s="31" t="str">
        <f t="shared" si="69"/>
        <v> </v>
      </c>
    </row>
    <row r="8869" spans="7:8">
      <c r="G8869" s="31" t="str">
        <f t="shared" si="68"/>
        <v> </v>
      </c>
      <c r="H8869" s="31" t="str">
        <f t="shared" si="69"/>
        <v> </v>
      </c>
    </row>
    <row r="8870" spans="7:8">
      <c r="G8870" s="31" t="str">
        <f t="shared" si="68"/>
        <v> </v>
      </c>
      <c r="H8870" s="31" t="str">
        <f t="shared" si="69"/>
        <v> </v>
      </c>
    </row>
    <row r="8871" spans="7:8">
      <c r="G8871" s="31" t="str">
        <f t="shared" si="68"/>
        <v> </v>
      </c>
      <c r="H8871" s="31" t="str">
        <f t="shared" si="69"/>
        <v> </v>
      </c>
    </row>
    <row r="8872" spans="7:8">
      <c r="G8872" s="31" t="str">
        <f t="shared" si="68"/>
        <v> </v>
      </c>
      <c r="H8872" s="31" t="str">
        <f t="shared" si="69"/>
        <v> </v>
      </c>
    </row>
    <row r="8873" spans="7:8">
      <c r="G8873" s="31" t="str">
        <f t="shared" si="68"/>
        <v> </v>
      </c>
      <c r="H8873" s="31" t="str">
        <f t="shared" si="69"/>
        <v> </v>
      </c>
    </row>
    <row r="8874" spans="7:8">
      <c r="G8874" s="31" t="str">
        <f t="shared" si="68"/>
        <v> </v>
      </c>
      <c r="H8874" s="31" t="str">
        <f t="shared" si="69"/>
        <v> </v>
      </c>
    </row>
    <row r="8875" spans="7:8">
      <c r="G8875" s="31" t="str">
        <f t="shared" si="68"/>
        <v> </v>
      </c>
      <c r="H8875" s="31" t="str">
        <f t="shared" si="69"/>
        <v> </v>
      </c>
    </row>
    <row r="8876" spans="7:8">
      <c r="G8876" s="31" t="str">
        <f t="shared" si="68"/>
        <v> </v>
      </c>
      <c r="H8876" s="31" t="str">
        <f t="shared" si="69"/>
        <v> </v>
      </c>
    </row>
    <row r="8877" spans="7:8">
      <c r="G8877" s="31" t="str">
        <f t="shared" si="68"/>
        <v> </v>
      </c>
      <c r="H8877" s="31" t="str">
        <f t="shared" si="69"/>
        <v> </v>
      </c>
    </row>
    <row r="8878" spans="7:8">
      <c r="G8878" s="31" t="str">
        <f t="shared" si="68"/>
        <v> </v>
      </c>
      <c r="H8878" s="31" t="str">
        <f t="shared" si="69"/>
        <v> </v>
      </c>
    </row>
    <row r="8879" spans="7:8">
      <c r="G8879" s="31" t="str">
        <f t="shared" si="68"/>
        <v> </v>
      </c>
      <c r="H8879" s="31" t="str">
        <f t="shared" si="69"/>
        <v> </v>
      </c>
    </row>
    <row r="8880" spans="7:8">
      <c r="G8880" s="31" t="str">
        <f t="shared" si="68"/>
        <v> </v>
      </c>
      <c r="H8880" s="31" t="str">
        <f t="shared" si="69"/>
        <v> </v>
      </c>
    </row>
    <row r="8881" spans="7:8">
      <c r="G8881" s="31" t="str">
        <f t="shared" si="68"/>
        <v> </v>
      </c>
      <c r="H8881" s="31" t="str">
        <f t="shared" si="69"/>
        <v> </v>
      </c>
    </row>
    <row r="8882" spans="7:8">
      <c r="G8882" s="31" t="str">
        <f t="shared" si="68"/>
        <v> </v>
      </c>
      <c r="H8882" s="31" t="str">
        <f t="shared" si="69"/>
        <v> </v>
      </c>
    </row>
    <row r="8883" spans="7:8">
      <c r="G8883" s="31" t="str">
        <f t="shared" si="68"/>
        <v> </v>
      </c>
      <c r="H8883" s="31" t="str">
        <f t="shared" si="69"/>
        <v> </v>
      </c>
    </row>
    <row r="8884" spans="7:8">
      <c r="G8884" s="31" t="str">
        <f t="shared" si="68"/>
        <v> </v>
      </c>
      <c r="H8884" s="31" t="str">
        <f t="shared" si="69"/>
        <v> </v>
      </c>
    </row>
    <row r="8885" spans="7:8">
      <c r="G8885" s="31" t="str">
        <f t="shared" si="68"/>
        <v> </v>
      </c>
      <c r="H8885" s="31" t="str">
        <f t="shared" si="69"/>
        <v> </v>
      </c>
    </row>
    <row r="8886" spans="7:8">
      <c r="G8886" s="31" t="str">
        <f t="shared" si="68"/>
        <v> </v>
      </c>
      <c r="H8886" s="31" t="str">
        <f t="shared" si="69"/>
        <v> </v>
      </c>
    </row>
    <row r="8887" spans="7:8">
      <c r="G8887" s="31" t="str">
        <f t="shared" si="68"/>
        <v> </v>
      </c>
      <c r="H8887" s="31" t="str">
        <f t="shared" si="69"/>
        <v> </v>
      </c>
    </row>
    <row r="8888" spans="7:8">
      <c r="G8888" s="31" t="str">
        <f t="shared" si="68"/>
        <v> </v>
      </c>
      <c r="H8888" s="31" t="str">
        <f t="shared" si="69"/>
        <v> </v>
      </c>
    </row>
    <row r="8889" spans="7:8">
      <c r="G8889" s="31" t="str">
        <f t="shared" si="68"/>
        <v> </v>
      </c>
      <c r="H8889" s="31" t="str">
        <f t="shared" si="69"/>
        <v> </v>
      </c>
    </row>
    <row r="8890" spans="7:8">
      <c r="G8890" s="31" t="str">
        <f t="shared" si="68"/>
        <v> </v>
      </c>
      <c r="H8890" s="31" t="str">
        <f t="shared" si="69"/>
        <v> </v>
      </c>
    </row>
    <row r="8891" spans="7:8">
      <c r="G8891" s="31" t="str">
        <f t="shared" si="68"/>
        <v> </v>
      </c>
      <c r="H8891" s="31" t="str">
        <f t="shared" si="69"/>
        <v> </v>
      </c>
    </row>
    <row r="8892" spans="7:8">
      <c r="G8892" s="31" t="str">
        <f t="shared" si="68"/>
        <v> </v>
      </c>
      <c r="H8892" s="31" t="str">
        <f t="shared" si="69"/>
        <v> </v>
      </c>
    </row>
    <row r="8893" spans="7:8">
      <c r="G8893" s="31" t="str">
        <f t="shared" si="68"/>
        <v> </v>
      </c>
      <c r="H8893" s="31" t="str">
        <f t="shared" si="69"/>
        <v> </v>
      </c>
    </row>
    <row r="8894" spans="7:8">
      <c r="G8894" s="31" t="str">
        <f t="shared" si="68"/>
        <v> </v>
      </c>
      <c r="H8894" s="31" t="str">
        <f t="shared" si="69"/>
        <v> </v>
      </c>
    </row>
    <row r="8895" spans="7:8">
      <c r="G8895" s="31" t="str">
        <f t="shared" si="68"/>
        <v> </v>
      </c>
      <c r="H8895" s="31" t="str">
        <f t="shared" si="69"/>
        <v> </v>
      </c>
    </row>
    <row r="8896" spans="7:8">
      <c r="G8896" s="31" t="str">
        <f t="shared" si="68"/>
        <v> </v>
      </c>
      <c r="H8896" s="31" t="str">
        <f t="shared" si="69"/>
        <v> </v>
      </c>
    </row>
    <row r="8897" spans="7:8">
      <c r="G8897" s="31" t="str">
        <f t="shared" si="68"/>
        <v> </v>
      </c>
      <c r="H8897" s="31" t="str">
        <f t="shared" si="69"/>
        <v> </v>
      </c>
    </row>
    <row r="8898" spans="7:8">
      <c r="G8898" s="31" t="str">
        <f t="shared" si="68"/>
        <v> </v>
      </c>
      <c r="H8898" s="31" t="str">
        <f t="shared" si="69"/>
        <v> </v>
      </c>
    </row>
    <row r="8899" spans="7:8">
      <c r="G8899" s="31" t="str">
        <f t="shared" si="68"/>
        <v> </v>
      </c>
      <c r="H8899" s="31" t="str">
        <f t="shared" si="69"/>
        <v> </v>
      </c>
    </row>
    <row r="8900" spans="7:8">
      <c r="G8900" s="31" t="str">
        <f t="shared" si="68"/>
        <v> </v>
      </c>
      <c r="H8900" s="31" t="str">
        <f t="shared" si="69"/>
        <v> </v>
      </c>
    </row>
    <row r="8901" spans="7:8">
      <c r="G8901" s="31" t="str">
        <f t="shared" si="68"/>
        <v> </v>
      </c>
      <c r="H8901" s="31" t="str">
        <f t="shared" si="69"/>
        <v> </v>
      </c>
    </row>
    <row r="8902" spans="7:8">
      <c r="G8902" s="31" t="str">
        <f t="shared" si="68"/>
        <v> </v>
      </c>
      <c r="H8902" s="31" t="str">
        <f t="shared" si="69"/>
        <v> </v>
      </c>
    </row>
    <row r="8903" spans="7:8">
      <c r="G8903" s="31" t="str">
        <f t="shared" si="68"/>
        <v> </v>
      </c>
      <c r="H8903" s="31" t="str">
        <f t="shared" si="69"/>
        <v> </v>
      </c>
    </row>
    <row r="8904" spans="7:8">
      <c r="G8904" s="31" t="str">
        <f t="shared" si="68"/>
        <v> </v>
      </c>
      <c r="H8904" s="31" t="str">
        <f t="shared" si="69"/>
        <v> </v>
      </c>
    </row>
    <row r="8905" spans="7:8">
      <c r="G8905" s="31" t="str">
        <f t="shared" si="68"/>
        <v> </v>
      </c>
      <c r="H8905" s="31" t="str">
        <f t="shared" si="69"/>
        <v> </v>
      </c>
    </row>
    <row r="8906" spans="7:8">
      <c r="G8906" s="31" t="str">
        <f t="shared" si="68"/>
        <v> </v>
      </c>
      <c r="H8906" s="31" t="str">
        <f t="shared" si="69"/>
        <v> </v>
      </c>
    </row>
    <row r="8907" spans="7:8">
      <c r="G8907" s="31" t="str">
        <f t="shared" si="68"/>
        <v> </v>
      </c>
      <c r="H8907" s="31" t="str">
        <f t="shared" si="69"/>
        <v> </v>
      </c>
    </row>
    <row r="8908" spans="7:8">
      <c r="G8908" s="31" t="str">
        <f t="shared" si="68"/>
        <v> </v>
      </c>
      <c r="H8908" s="31" t="str">
        <f t="shared" si="69"/>
        <v> </v>
      </c>
    </row>
    <row r="8909" spans="7:8">
      <c r="G8909" s="31" t="str">
        <f t="shared" si="68"/>
        <v> </v>
      </c>
      <c r="H8909" s="31" t="str">
        <f t="shared" si="69"/>
        <v> </v>
      </c>
    </row>
    <row r="8910" spans="7:8">
      <c r="G8910" s="31" t="str">
        <f t="shared" si="68"/>
        <v> </v>
      </c>
      <c r="H8910" s="31" t="str">
        <f t="shared" si="69"/>
        <v> </v>
      </c>
    </row>
    <row r="8911" spans="7:8">
      <c r="G8911" s="31" t="str">
        <f t="shared" si="68"/>
        <v> </v>
      </c>
      <c r="H8911" s="31" t="str">
        <f t="shared" si="69"/>
        <v> </v>
      </c>
    </row>
    <row r="8912" spans="7:8">
      <c r="G8912" s="31" t="str">
        <f t="shared" si="68"/>
        <v> </v>
      </c>
      <c r="H8912" s="31" t="str">
        <f t="shared" si="69"/>
        <v> </v>
      </c>
    </row>
    <row r="8913" spans="7:8">
      <c r="G8913" s="31" t="str">
        <f t="shared" si="68"/>
        <v> </v>
      </c>
      <c r="H8913" s="31" t="str">
        <f t="shared" si="69"/>
        <v> </v>
      </c>
    </row>
    <row r="8914" spans="7:8">
      <c r="G8914" s="31" t="str">
        <f t="shared" si="68"/>
        <v> </v>
      </c>
      <c r="H8914" s="31" t="str">
        <f t="shared" si="69"/>
        <v> </v>
      </c>
    </row>
    <row r="8915" spans="7:8">
      <c r="G8915" s="31" t="str">
        <f t="shared" si="68"/>
        <v> </v>
      </c>
      <c r="H8915" s="31" t="str">
        <f t="shared" si="69"/>
        <v> </v>
      </c>
    </row>
    <row r="8916" spans="7:8">
      <c r="G8916" s="31" t="str">
        <f t="shared" si="68"/>
        <v> </v>
      </c>
      <c r="H8916" s="31" t="str">
        <f t="shared" si="69"/>
        <v> </v>
      </c>
    </row>
    <row r="8917" spans="7:8">
      <c r="G8917" s="31" t="str">
        <f t="shared" si="68"/>
        <v> </v>
      </c>
      <c r="H8917" s="31" t="str">
        <f t="shared" si="69"/>
        <v> </v>
      </c>
    </row>
    <row r="8918" spans="7:8">
      <c r="G8918" s="31" t="str">
        <f t="shared" si="68"/>
        <v> </v>
      </c>
      <c r="H8918" s="31" t="str">
        <f t="shared" si="69"/>
        <v> </v>
      </c>
    </row>
    <row r="8919" spans="7:8">
      <c r="G8919" s="31" t="str">
        <f t="shared" si="68"/>
        <v> </v>
      </c>
      <c r="H8919" s="31" t="str">
        <f t="shared" si="69"/>
        <v> </v>
      </c>
    </row>
    <row r="8920" spans="7:8">
      <c r="G8920" s="31" t="str">
        <f t="shared" si="68"/>
        <v> </v>
      </c>
      <c r="H8920" s="31" t="str">
        <f t="shared" si="69"/>
        <v> </v>
      </c>
    </row>
    <row r="8921" spans="7:8">
      <c r="G8921" s="31" t="str">
        <f t="shared" si="68"/>
        <v> </v>
      </c>
      <c r="H8921" s="31" t="str">
        <f t="shared" si="69"/>
        <v> </v>
      </c>
    </row>
    <row r="8922" spans="7:8">
      <c r="G8922" s="31" t="str">
        <f t="shared" si="68"/>
        <v> </v>
      </c>
      <c r="H8922" s="31" t="str">
        <f t="shared" si="69"/>
        <v> </v>
      </c>
    </row>
    <row r="8923" spans="7:8">
      <c r="G8923" s="31" t="str">
        <f t="shared" si="68"/>
        <v> </v>
      </c>
      <c r="H8923" s="31" t="str">
        <f t="shared" si="69"/>
        <v> </v>
      </c>
    </row>
    <row r="8924" spans="7:8">
      <c r="G8924" s="31" t="str">
        <f t="shared" si="68"/>
        <v> </v>
      </c>
      <c r="H8924" s="31" t="str">
        <f t="shared" si="69"/>
        <v> </v>
      </c>
    </row>
    <row r="8925" spans="7:8">
      <c r="G8925" s="31" t="str">
        <f t="shared" si="68"/>
        <v> </v>
      </c>
      <c r="H8925" s="31" t="str">
        <f t="shared" si="69"/>
        <v> </v>
      </c>
    </row>
    <row r="8926" spans="7:8">
      <c r="G8926" s="31" t="str">
        <f t="shared" si="68"/>
        <v> </v>
      </c>
      <c r="H8926" s="31" t="str">
        <f t="shared" si="69"/>
        <v> </v>
      </c>
    </row>
    <row r="8927" spans="7:8">
      <c r="G8927" s="31" t="str">
        <f t="shared" ref="G8927:G9181" si="70">IFERROR(IF($D8927&gt;0,IF($D8927=$G$1,$F8927," ")," ")," ")</f>
        <v> </v>
      </c>
      <c r="H8927" s="31" t="str">
        <f t="shared" ref="H8927:H9181" si="71">IFERROR(IF($D8927&gt;0,IF($D8927=$H$1,$F8927," ")," ")," ")</f>
        <v> </v>
      </c>
    </row>
    <row r="8928" spans="7:8">
      <c r="G8928" s="31" t="str">
        <f t="shared" si="70"/>
        <v> </v>
      </c>
      <c r="H8928" s="31" t="str">
        <f t="shared" si="71"/>
        <v> </v>
      </c>
    </row>
    <row r="8929" spans="7:8">
      <c r="G8929" s="31" t="str">
        <f t="shared" si="70"/>
        <v> </v>
      </c>
      <c r="H8929" s="31" t="str">
        <f t="shared" si="71"/>
        <v> </v>
      </c>
    </row>
    <row r="8930" spans="7:8">
      <c r="G8930" s="31" t="str">
        <f t="shared" si="70"/>
        <v> </v>
      </c>
      <c r="H8930" s="31" t="str">
        <f t="shared" si="71"/>
        <v> </v>
      </c>
    </row>
    <row r="8931" spans="7:8">
      <c r="G8931" s="31" t="str">
        <f t="shared" si="70"/>
        <v> </v>
      </c>
      <c r="H8931" s="31" t="str">
        <f t="shared" si="71"/>
        <v> </v>
      </c>
    </row>
    <row r="8932" spans="7:8">
      <c r="G8932" s="31" t="str">
        <f t="shared" si="70"/>
        <v> </v>
      </c>
      <c r="H8932" s="31" t="str">
        <f t="shared" si="71"/>
        <v> </v>
      </c>
    </row>
    <row r="8933" spans="7:8">
      <c r="G8933" s="31" t="str">
        <f t="shared" si="70"/>
        <v> </v>
      </c>
      <c r="H8933" s="31" t="str">
        <f t="shared" si="71"/>
        <v> </v>
      </c>
    </row>
    <row r="8934" spans="7:8">
      <c r="G8934" s="31" t="str">
        <f t="shared" si="70"/>
        <v> </v>
      </c>
      <c r="H8934" s="31" t="str">
        <f t="shared" si="71"/>
        <v> </v>
      </c>
    </row>
    <row r="8935" spans="7:8">
      <c r="G8935" s="31" t="str">
        <f t="shared" si="70"/>
        <v> </v>
      </c>
      <c r="H8935" s="31" t="str">
        <f t="shared" si="71"/>
        <v> </v>
      </c>
    </row>
    <row r="8936" spans="7:8">
      <c r="G8936" s="31" t="str">
        <f t="shared" si="70"/>
        <v> </v>
      </c>
      <c r="H8936" s="31" t="str">
        <f t="shared" si="71"/>
        <v> </v>
      </c>
    </row>
    <row r="8937" spans="7:8">
      <c r="G8937" s="31" t="str">
        <f t="shared" si="70"/>
        <v> </v>
      </c>
      <c r="H8937" s="31" t="str">
        <f t="shared" si="71"/>
        <v> </v>
      </c>
    </row>
    <row r="8938" spans="7:8">
      <c r="G8938" s="31" t="str">
        <f t="shared" si="70"/>
        <v> </v>
      </c>
      <c r="H8938" s="31" t="str">
        <f t="shared" si="71"/>
        <v> </v>
      </c>
    </row>
    <row r="8939" spans="7:8">
      <c r="G8939" s="31" t="str">
        <f t="shared" si="70"/>
        <v> </v>
      </c>
      <c r="H8939" s="31" t="str">
        <f t="shared" si="71"/>
        <v> </v>
      </c>
    </row>
    <row r="8940" spans="7:8">
      <c r="G8940" s="31" t="str">
        <f t="shared" si="70"/>
        <v> </v>
      </c>
      <c r="H8940" s="31" t="str">
        <f t="shared" si="71"/>
        <v> </v>
      </c>
    </row>
    <row r="8941" spans="7:8">
      <c r="G8941" s="31" t="str">
        <f t="shared" si="70"/>
        <v> </v>
      </c>
      <c r="H8941" s="31" t="str">
        <f t="shared" si="71"/>
        <v> </v>
      </c>
    </row>
    <row r="8942" spans="7:8">
      <c r="G8942" s="31" t="str">
        <f t="shared" si="70"/>
        <v> </v>
      </c>
      <c r="H8942" s="31" t="str">
        <f t="shared" si="71"/>
        <v> </v>
      </c>
    </row>
    <row r="8943" spans="7:8">
      <c r="G8943" s="31" t="str">
        <f t="shared" si="70"/>
        <v> </v>
      </c>
      <c r="H8943" s="31" t="str">
        <f t="shared" si="71"/>
        <v> </v>
      </c>
    </row>
    <row r="8944" spans="7:8">
      <c r="G8944" s="31" t="str">
        <f t="shared" si="70"/>
        <v> </v>
      </c>
      <c r="H8944" s="31" t="str">
        <f t="shared" si="71"/>
        <v> </v>
      </c>
    </row>
    <row r="8945" spans="7:8">
      <c r="G8945" s="31" t="str">
        <f t="shared" si="70"/>
        <v> </v>
      </c>
      <c r="H8945" s="31" t="str">
        <f t="shared" si="71"/>
        <v> </v>
      </c>
    </row>
    <row r="8946" spans="7:8">
      <c r="G8946" s="31" t="str">
        <f t="shared" si="70"/>
        <v> </v>
      </c>
      <c r="H8946" s="31" t="str">
        <f t="shared" si="71"/>
        <v> </v>
      </c>
    </row>
    <row r="8947" spans="7:8">
      <c r="G8947" s="31" t="str">
        <f t="shared" si="70"/>
        <v> </v>
      </c>
      <c r="H8947" s="31" t="str">
        <f t="shared" si="71"/>
        <v> </v>
      </c>
    </row>
    <row r="8948" spans="7:8">
      <c r="G8948" s="31" t="str">
        <f t="shared" si="70"/>
        <v> </v>
      </c>
      <c r="H8948" s="31" t="str">
        <f t="shared" si="71"/>
        <v> </v>
      </c>
    </row>
    <row r="8949" spans="7:8">
      <c r="G8949" s="31" t="str">
        <f t="shared" si="70"/>
        <v> </v>
      </c>
      <c r="H8949" s="31" t="str">
        <f t="shared" si="71"/>
        <v> </v>
      </c>
    </row>
    <row r="8950" spans="7:8">
      <c r="G8950" s="31" t="str">
        <f t="shared" si="70"/>
        <v> </v>
      </c>
      <c r="H8950" s="31" t="str">
        <f t="shared" si="71"/>
        <v> </v>
      </c>
    </row>
    <row r="8951" spans="7:8">
      <c r="G8951" s="31" t="str">
        <f t="shared" si="70"/>
        <v> </v>
      </c>
      <c r="H8951" s="31" t="str">
        <f t="shared" si="71"/>
        <v> </v>
      </c>
    </row>
    <row r="8952" spans="7:8">
      <c r="G8952" s="31" t="str">
        <f t="shared" si="70"/>
        <v> </v>
      </c>
      <c r="H8952" s="31" t="str">
        <f t="shared" si="71"/>
        <v> </v>
      </c>
    </row>
    <row r="8953" spans="7:8">
      <c r="G8953" s="31" t="str">
        <f t="shared" si="70"/>
        <v> </v>
      </c>
      <c r="H8953" s="31" t="str">
        <f t="shared" si="71"/>
        <v> </v>
      </c>
    </row>
    <row r="8954" spans="7:8">
      <c r="G8954" s="31" t="str">
        <f t="shared" si="70"/>
        <v> </v>
      </c>
      <c r="H8954" s="31" t="str">
        <f t="shared" si="71"/>
        <v> </v>
      </c>
    </row>
    <row r="8955" spans="7:8">
      <c r="G8955" s="31" t="str">
        <f t="shared" si="70"/>
        <v> </v>
      </c>
      <c r="H8955" s="31" t="str">
        <f t="shared" si="71"/>
        <v> </v>
      </c>
    </row>
    <row r="8956" spans="7:8">
      <c r="G8956" s="31" t="str">
        <f t="shared" si="70"/>
        <v> </v>
      </c>
      <c r="H8956" s="31" t="str">
        <f t="shared" si="71"/>
        <v> </v>
      </c>
    </row>
    <row r="8957" spans="7:8">
      <c r="G8957" s="31" t="str">
        <f t="shared" si="70"/>
        <v> </v>
      </c>
      <c r="H8957" s="31" t="str">
        <f t="shared" si="71"/>
        <v> </v>
      </c>
    </row>
    <row r="8958" spans="7:8">
      <c r="G8958" s="31" t="str">
        <f t="shared" si="70"/>
        <v> </v>
      </c>
      <c r="H8958" s="31" t="str">
        <f t="shared" si="71"/>
        <v> </v>
      </c>
    </row>
    <row r="8959" spans="7:8">
      <c r="G8959" s="31" t="str">
        <f t="shared" si="70"/>
        <v> </v>
      </c>
      <c r="H8959" s="31" t="str">
        <f t="shared" si="71"/>
        <v> </v>
      </c>
    </row>
    <row r="8960" spans="7:8">
      <c r="G8960" s="31" t="str">
        <f t="shared" si="70"/>
        <v> </v>
      </c>
      <c r="H8960" s="31" t="str">
        <f t="shared" si="71"/>
        <v> </v>
      </c>
    </row>
    <row r="8961" spans="7:8">
      <c r="G8961" s="31" t="str">
        <f t="shared" si="70"/>
        <v> </v>
      </c>
      <c r="H8961" s="31" t="str">
        <f t="shared" si="71"/>
        <v> </v>
      </c>
    </row>
    <row r="8962" spans="7:8">
      <c r="G8962" s="31" t="str">
        <f t="shared" si="70"/>
        <v> </v>
      </c>
      <c r="H8962" s="31" t="str">
        <f t="shared" si="71"/>
        <v> </v>
      </c>
    </row>
    <row r="8963" spans="7:8">
      <c r="G8963" s="31" t="str">
        <f t="shared" si="70"/>
        <v> </v>
      </c>
      <c r="H8963" s="31" t="str">
        <f t="shared" si="71"/>
        <v> </v>
      </c>
    </row>
    <row r="8964" spans="7:8">
      <c r="G8964" s="31" t="str">
        <f t="shared" si="70"/>
        <v> </v>
      </c>
      <c r="H8964" s="31" t="str">
        <f t="shared" si="71"/>
        <v> </v>
      </c>
    </row>
    <row r="8965" spans="7:8">
      <c r="G8965" s="31" t="str">
        <f t="shared" si="70"/>
        <v> </v>
      </c>
      <c r="H8965" s="31" t="str">
        <f t="shared" si="71"/>
        <v> </v>
      </c>
    </row>
    <row r="8966" spans="7:8">
      <c r="G8966" s="31" t="str">
        <f t="shared" si="70"/>
        <v> </v>
      </c>
      <c r="H8966" s="31" t="str">
        <f t="shared" si="71"/>
        <v> </v>
      </c>
    </row>
    <row r="8967" spans="7:8">
      <c r="G8967" s="31" t="str">
        <f t="shared" si="70"/>
        <v> </v>
      </c>
      <c r="H8967" s="31" t="str">
        <f t="shared" si="71"/>
        <v> </v>
      </c>
    </row>
    <row r="8968" spans="7:8">
      <c r="G8968" s="31" t="str">
        <f t="shared" si="70"/>
        <v> </v>
      </c>
      <c r="H8968" s="31" t="str">
        <f t="shared" si="71"/>
        <v> </v>
      </c>
    </row>
    <row r="8969" spans="7:8">
      <c r="G8969" s="31" t="str">
        <f t="shared" si="70"/>
        <v> </v>
      </c>
      <c r="H8969" s="31" t="str">
        <f t="shared" si="71"/>
        <v> </v>
      </c>
    </row>
    <row r="8970" spans="7:8">
      <c r="G8970" s="31" t="str">
        <f t="shared" si="70"/>
        <v> </v>
      </c>
      <c r="H8970" s="31" t="str">
        <f t="shared" si="71"/>
        <v> </v>
      </c>
    </row>
    <row r="8971" spans="7:8">
      <c r="G8971" s="31" t="str">
        <f t="shared" si="70"/>
        <v> </v>
      </c>
      <c r="H8971" s="31" t="str">
        <f t="shared" si="71"/>
        <v> </v>
      </c>
    </row>
    <row r="8972" spans="7:8">
      <c r="G8972" s="31" t="str">
        <f t="shared" si="70"/>
        <v> </v>
      </c>
      <c r="H8972" s="31" t="str">
        <f t="shared" si="71"/>
        <v> </v>
      </c>
    </row>
    <row r="8973" spans="7:8">
      <c r="G8973" s="31" t="str">
        <f t="shared" si="70"/>
        <v> </v>
      </c>
      <c r="H8973" s="31" t="str">
        <f t="shared" si="71"/>
        <v> </v>
      </c>
    </row>
    <row r="8974" spans="7:8">
      <c r="G8974" s="31" t="str">
        <f t="shared" si="70"/>
        <v> </v>
      </c>
      <c r="H8974" s="31" t="str">
        <f t="shared" si="71"/>
        <v> </v>
      </c>
    </row>
    <row r="8975" spans="7:8">
      <c r="G8975" s="31" t="str">
        <f t="shared" si="70"/>
        <v> </v>
      </c>
      <c r="H8975" s="31" t="str">
        <f t="shared" si="71"/>
        <v> </v>
      </c>
    </row>
    <row r="8976" spans="7:8">
      <c r="G8976" s="31" t="str">
        <f t="shared" si="70"/>
        <v> </v>
      </c>
      <c r="H8976" s="31" t="str">
        <f t="shared" si="71"/>
        <v> </v>
      </c>
    </row>
    <row r="8977" spans="7:8">
      <c r="G8977" s="31" t="str">
        <f t="shared" si="70"/>
        <v> </v>
      </c>
      <c r="H8977" s="31" t="str">
        <f t="shared" si="71"/>
        <v> </v>
      </c>
    </row>
    <row r="8978" spans="7:8">
      <c r="G8978" s="31" t="str">
        <f t="shared" si="70"/>
        <v> </v>
      </c>
      <c r="H8978" s="31" t="str">
        <f t="shared" si="71"/>
        <v> </v>
      </c>
    </row>
    <row r="8979" spans="7:8">
      <c r="G8979" s="31" t="str">
        <f t="shared" si="70"/>
        <v> </v>
      </c>
      <c r="H8979" s="31" t="str">
        <f t="shared" si="71"/>
        <v> </v>
      </c>
    </row>
    <row r="8980" spans="7:8">
      <c r="G8980" s="31" t="str">
        <f t="shared" si="70"/>
        <v> </v>
      </c>
      <c r="H8980" s="31" t="str">
        <f t="shared" si="71"/>
        <v> </v>
      </c>
    </row>
    <row r="8981" spans="7:8">
      <c r="G8981" s="31" t="str">
        <f t="shared" si="70"/>
        <v> </v>
      </c>
      <c r="H8981" s="31" t="str">
        <f t="shared" si="71"/>
        <v> </v>
      </c>
    </row>
    <row r="8982" spans="7:8">
      <c r="G8982" s="31" t="str">
        <f t="shared" si="70"/>
        <v> </v>
      </c>
      <c r="H8982" s="31" t="str">
        <f t="shared" si="71"/>
        <v> </v>
      </c>
    </row>
    <row r="8983" spans="7:8">
      <c r="G8983" s="31" t="str">
        <f t="shared" si="70"/>
        <v> </v>
      </c>
      <c r="H8983" s="31" t="str">
        <f t="shared" si="71"/>
        <v> </v>
      </c>
    </row>
    <row r="8984" spans="7:8">
      <c r="G8984" s="31" t="str">
        <f t="shared" si="70"/>
        <v> </v>
      </c>
      <c r="H8984" s="31" t="str">
        <f t="shared" si="71"/>
        <v> </v>
      </c>
    </row>
    <row r="8985" spans="7:8">
      <c r="G8985" s="31" t="str">
        <f t="shared" si="70"/>
        <v> </v>
      </c>
      <c r="H8985" s="31" t="str">
        <f t="shared" si="71"/>
        <v> </v>
      </c>
    </row>
    <row r="8986" spans="7:8">
      <c r="G8986" s="31" t="str">
        <f t="shared" si="70"/>
        <v> </v>
      </c>
      <c r="H8986" s="31" t="str">
        <f t="shared" si="71"/>
        <v> </v>
      </c>
    </row>
    <row r="8987" spans="7:8">
      <c r="G8987" s="31" t="str">
        <f t="shared" si="70"/>
        <v> </v>
      </c>
      <c r="H8987" s="31" t="str">
        <f t="shared" si="71"/>
        <v> </v>
      </c>
    </row>
    <row r="8988" spans="7:8">
      <c r="G8988" s="31" t="str">
        <f t="shared" si="70"/>
        <v> </v>
      </c>
      <c r="H8988" s="31" t="str">
        <f t="shared" si="71"/>
        <v> </v>
      </c>
    </row>
    <row r="8989" spans="7:8">
      <c r="G8989" s="31" t="str">
        <f t="shared" si="70"/>
        <v> </v>
      </c>
      <c r="H8989" s="31" t="str">
        <f t="shared" si="71"/>
        <v> </v>
      </c>
    </row>
    <row r="8990" spans="7:8">
      <c r="G8990" s="31" t="str">
        <f t="shared" si="70"/>
        <v> </v>
      </c>
      <c r="H8990" s="31" t="str">
        <f t="shared" si="71"/>
        <v> </v>
      </c>
    </row>
    <row r="8991" spans="7:8">
      <c r="G8991" s="31" t="str">
        <f t="shared" si="70"/>
        <v> </v>
      </c>
      <c r="H8991" s="31" t="str">
        <f t="shared" si="71"/>
        <v> </v>
      </c>
    </row>
    <row r="8992" spans="7:8">
      <c r="G8992" s="31" t="str">
        <f t="shared" si="70"/>
        <v> </v>
      </c>
      <c r="H8992" s="31" t="str">
        <f t="shared" si="71"/>
        <v> </v>
      </c>
    </row>
    <row r="8993" spans="7:8">
      <c r="G8993" s="31" t="str">
        <f t="shared" si="70"/>
        <v> </v>
      </c>
      <c r="H8993" s="31" t="str">
        <f t="shared" si="71"/>
        <v> </v>
      </c>
    </row>
    <row r="8994" spans="7:8">
      <c r="G8994" s="31" t="str">
        <f t="shared" si="70"/>
        <v> </v>
      </c>
      <c r="H8994" s="31" t="str">
        <f t="shared" si="71"/>
        <v> </v>
      </c>
    </row>
    <row r="8995" spans="7:8">
      <c r="G8995" s="31" t="str">
        <f t="shared" si="70"/>
        <v> </v>
      </c>
      <c r="H8995" s="31" t="str">
        <f t="shared" si="71"/>
        <v> </v>
      </c>
    </row>
    <row r="8996" spans="7:8">
      <c r="G8996" s="31" t="str">
        <f t="shared" si="70"/>
        <v> </v>
      </c>
      <c r="H8996" s="31" t="str">
        <f t="shared" si="71"/>
        <v> </v>
      </c>
    </row>
    <row r="8997" spans="7:8">
      <c r="G8997" s="31" t="str">
        <f t="shared" si="70"/>
        <v> </v>
      </c>
      <c r="H8997" s="31" t="str">
        <f t="shared" si="71"/>
        <v> </v>
      </c>
    </row>
    <row r="8998" spans="7:8">
      <c r="G8998" s="31" t="str">
        <f t="shared" si="70"/>
        <v> </v>
      </c>
      <c r="H8998" s="31" t="str">
        <f t="shared" si="71"/>
        <v> </v>
      </c>
    </row>
    <row r="8999" spans="7:8">
      <c r="G8999" s="31" t="str">
        <f t="shared" si="70"/>
        <v> </v>
      </c>
      <c r="H8999" s="31" t="str">
        <f t="shared" si="71"/>
        <v> </v>
      </c>
    </row>
    <row r="9000" spans="7:8">
      <c r="G9000" s="31" t="str">
        <f t="shared" si="70"/>
        <v> </v>
      </c>
      <c r="H9000" s="31" t="str">
        <f t="shared" si="71"/>
        <v> </v>
      </c>
    </row>
    <row r="9001" spans="7:8">
      <c r="G9001" s="31" t="str">
        <f t="shared" si="70"/>
        <v> </v>
      </c>
      <c r="H9001" s="31" t="str">
        <f t="shared" si="71"/>
        <v> </v>
      </c>
    </row>
    <row r="9002" spans="7:8">
      <c r="G9002" s="31" t="str">
        <f t="shared" si="70"/>
        <v> </v>
      </c>
      <c r="H9002" s="31" t="str">
        <f t="shared" si="71"/>
        <v> </v>
      </c>
    </row>
    <row r="9003" spans="7:8">
      <c r="G9003" s="31" t="str">
        <f t="shared" si="70"/>
        <v> </v>
      </c>
      <c r="H9003" s="31" t="str">
        <f t="shared" si="71"/>
        <v> </v>
      </c>
    </row>
    <row r="9004" spans="7:8">
      <c r="G9004" s="31" t="str">
        <f t="shared" si="70"/>
        <v> </v>
      </c>
      <c r="H9004" s="31" t="str">
        <f t="shared" si="71"/>
        <v> </v>
      </c>
    </row>
    <row r="9005" spans="7:8">
      <c r="G9005" s="31" t="str">
        <f t="shared" si="70"/>
        <v> </v>
      </c>
      <c r="H9005" s="31" t="str">
        <f t="shared" si="71"/>
        <v> </v>
      </c>
    </row>
    <row r="9006" spans="7:8">
      <c r="G9006" s="31" t="str">
        <f t="shared" si="70"/>
        <v> </v>
      </c>
      <c r="H9006" s="31" t="str">
        <f t="shared" si="71"/>
        <v> </v>
      </c>
    </row>
    <row r="9007" spans="7:8">
      <c r="G9007" s="31" t="str">
        <f t="shared" si="70"/>
        <v> </v>
      </c>
      <c r="H9007" s="31" t="str">
        <f t="shared" si="71"/>
        <v> </v>
      </c>
    </row>
    <row r="9008" spans="7:8">
      <c r="G9008" s="31" t="str">
        <f t="shared" si="70"/>
        <v> </v>
      </c>
      <c r="H9008" s="31" t="str">
        <f t="shared" si="71"/>
        <v> </v>
      </c>
    </row>
    <row r="9009" spans="7:8">
      <c r="G9009" s="31" t="str">
        <f t="shared" si="70"/>
        <v> </v>
      </c>
      <c r="H9009" s="31" t="str">
        <f t="shared" si="71"/>
        <v> </v>
      </c>
    </row>
    <row r="9010" spans="7:8">
      <c r="G9010" s="31" t="str">
        <f t="shared" si="70"/>
        <v> </v>
      </c>
      <c r="H9010" s="31" t="str">
        <f t="shared" si="71"/>
        <v> </v>
      </c>
    </row>
    <row r="9011" spans="7:8">
      <c r="G9011" s="31" t="str">
        <f t="shared" si="70"/>
        <v> </v>
      </c>
      <c r="H9011" s="31" t="str">
        <f t="shared" si="71"/>
        <v> </v>
      </c>
    </row>
    <row r="9012" spans="7:8">
      <c r="G9012" s="31" t="str">
        <f t="shared" si="70"/>
        <v> </v>
      </c>
      <c r="H9012" s="31" t="str">
        <f t="shared" si="71"/>
        <v> </v>
      </c>
    </row>
    <row r="9013" spans="7:8">
      <c r="G9013" s="31" t="str">
        <f t="shared" si="70"/>
        <v> </v>
      </c>
      <c r="H9013" s="31" t="str">
        <f t="shared" si="71"/>
        <v> </v>
      </c>
    </row>
    <row r="9014" spans="7:8">
      <c r="G9014" s="31" t="str">
        <f t="shared" si="70"/>
        <v> </v>
      </c>
      <c r="H9014" s="31" t="str">
        <f t="shared" si="71"/>
        <v> </v>
      </c>
    </row>
    <row r="9015" spans="7:8">
      <c r="G9015" s="31" t="str">
        <f t="shared" si="70"/>
        <v> </v>
      </c>
      <c r="H9015" s="31" t="str">
        <f t="shared" si="71"/>
        <v> </v>
      </c>
    </row>
    <row r="9016" spans="7:8">
      <c r="G9016" s="31" t="str">
        <f t="shared" si="70"/>
        <v> </v>
      </c>
      <c r="H9016" s="31" t="str">
        <f t="shared" si="71"/>
        <v> </v>
      </c>
    </row>
    <row r="9017" spans="7:8">
      <c r="G9017" s="31" t="str">
        <f t="shared" si="70"/>
        <v> </v>
      </c>
      <c r="H9017" s="31" t="str">
        <f t="shared" si="71"/>
        <v> </v>
      </c>
    </row>
    <row r="9018" spans="7:8">
      <c r="G9018" s="31" t="str">
        <f t="shared" si="70"/>
        <v> </v>
      </c>
      <c r="H9018" s="31" t="str">
        <f t="shared" si="71"/>
        <v> </v>
      </c>
    </row>
    <row r="9019" spans="7:8">
      <c r="G9019" s="31" t="str">
        <f t="shared" si="70"/>
        <v> </v>
      </c>
      <c r="H9019" s="31" t="str">
        <f t="shared" si="71"/>
        <v> </v>
      </c>
    </row>
    <row r="9020" spans="7:8">
      <c r="G9020" s="31" t="str">
        <f t="shared" si="70"/>
        <v> </v>
      </c>
      <c r="H9020" s="31" t="str">
        <f t="shared" si="71"/>
        <v> </v>
      </c>
    </row>
    <row r="9021" spans="7:8">
      <c r="G9021" s="31" t="str">
        <f t="shared" si="70"/>
        <v> </v>
      </c>
      <c r="H9021" s="31" t="str">
        <f t="shared" si="71"/>
        <v> </v>
      </c>
    </row>
    <row r="9022" spans="7:8">
      <c r="G9022" s="31" t="str">
        <f t="shared" si="70"/>
        <v> </v>
      </c>
      <c r="H9022" s="31" t="str">
        <f t="shared" si="71"/>
        <v> </v>
      </c>
    </row>
    <row r="9023" spans="7:8">
      <c r="G9023" s="31" t="str">
        <f t="shared" si="70"/>
        <v> </v>
      </c>
      <c r="H9023" s="31" t="str">
        <f t="shared" si="71"/>
        <v> </v>
      </c>
    </row>
    <row r="9024" spans="7:8">
      <c r="G9024" s="31" t="str">
        <f t="shared" si="70"/>
        <v> </v>
      </c>
      <c r="H9024" s="31" t="str">
        <f t="shared" si="71"/>
        <v> </v>
      </c>
    </row>
    <row r="9025" spans="7:8">
      <c r="G9025" s="31" t="str">
        <f t="shared" si="70"/>
        <v> </v>
      </c>
      <c r="H9025" s="31" t="str">
        <f t="shared" si="71"/>
        <v> </v>
      </c>
    </row>
    <row r="9026" spans="7:8">
      <c r="G9026" s="31" t="str">
        <f t="shared" si="70"/>
        <v> </v>
      </c>
      <c r="H9026" s="31" t="str">
        <f t="shared" si="71"/>
        <v> </v>
      </c>
    </row>
    <row r="9027" spans="7:8">
      <c r="G9027" s="31" t="str">
        <f t="shared" si="70"/>
        <v> </v>
      </c>
      <c r="H9027" s="31" t="str">
        <f t="shared" si="71"/>
        <v> </v>
      </c>
    </row>
    <row r="9028" spans="7:8">
      <c r="G9028" s="31" t="str">
        <f t="shared" si="70"/>
        <v> </v>
      </c>
      <c r="H9028" s="31" t="str">
        <f t="shared" si="71"/>
        <v> </v>
      </c>
    </row>
    <row r="9029" spans="7:8">
      <c r="G9029" s="31" t="str">
        <f t="shared" si="70"/>
        <v> </v>
      </c>
      <c r="H9029" s="31" t="str">
        <f t="shared" si="71"/>
        <v> </v>
      </c>
    </row>
    <row r="9030" spans="7:8">
      <c r="G9030" s="31" t="str">
        <f t="shared" si="70"/>
        <v> </v>
      </c>
      <c r="H9030" s="31" t="str">
        <f t="shared" si="71"/>
        <v> </v>
      </c>
    </row>
    <row r="9031" spans="7:8">
      <c r="G9031" s="31" t="str">
        <f t="shared" si="70"/>
        <v> </v>
      </c>
      <c r="H9031" s="31" t="str">
        <f t="shared" si="71"/>
        <v> </v>
      </c>
    </row>
    <row r="9032" spans="7:8">
      <c r="G9032" s="31" t="str">
        <f t="shared" si="70"/>
        <v> </v>
      </c>
      <c r="H9032" s="31" t="str">
        <f t="shared" si="71"/>
        <v> </v>
      </c>
    </row>
    <row r="9033" spans="7:8">
      <c r="G9033" s="31" t="str">
        <f t="shared" si="70"/>
        <v> </v>
      </c>
      <c r="H9033" s="31" t="str">
        <f t="shared" si="71"/>
        <v> </v>
      </c>
    </row>
    <row r="9034" spans="7:8">
      <c r="G9034" s="31" t="str">
        <f t="shared" si="70"/>
        <v> </v>
      </c>
      <c r="H9034" s="31" t="str">
        <f t="shared" si="71"/>
        <v> </v>
      </c>
    </row>
    <row r="9035" spans="7:8">
      <c r="G9035" s="31" t="str">
        <f t="shared" si="70"/>
        <v> </v>
      </c>
      <c r="H9035" s="31" t="str">
        <f t="shared" si="71"/>
        <v> </v>
      </c>
    </row>
    <row r="9036" spans="7:8">
      <c r="G9036" s="31" t="str">
        <f t="shared" si="70"/>
        <v> </v>
      </c>
      <c r="H9036" s="31" t="str">
        <f t="shared" si="71"/>
        <v> </v>
      </c>
    </row>
    <row r="9037" spans="7:8">
      <c r="G9037" s="31" t="str">
        <f t="shared" si="70"/>
        <v> </v>
      </c>
      <c r="H9037" s="31" t="str">
        <f t="shared" si="71"/>
        <v> </v>
      </c>
    </row>
    <row r="9038" spans="7:8">
      <c r="G9038" s="31" t="str">
        <f t="shared" si="70"/>
        <v> </v>
      </c>
      <c r="H9038" s="31" t="str">
        <f t="shared" si="71"/>
        <v> </v>
      </c>
    </row>
    <row r="9039" spans="7:8">
      <c r="G9039" s="31" t="str">
        <f t="shared" si="70"/>
        <v> </v>
      </c>
      <c r="H9039" s="31" t="str">
        <f t="shared" si="71"/>
        <v> </v>
      </c>
    </row>
    <row r="9040" spans="7:8">
      <c r="G9040" s="31" t="str">
        <f t="shared" si="70"/>
        <v> </v>
      </c>
      <c r="H9040" s="31" t="str">
        <f t="shared" si="71"/>
        <v> </v>
      </c>
    </row>
    <row r="9041" spans="7:8">
      <c r="G9041" s="31" t="str">
        <f t="shared" si="70"/>
        <v> </v>
      </c>
      <c r="H9041" s="31" t="str">
        <f t="shared" si="71"/>
        <v> </v>
      </c>
    </row>
    <row r="9042" spans="7:8">
      <c r="G9042" s="31" t="str">
        <f t="shared" si="70"/>
        <v> </v>
      </c>
      <c r="H9042" s="31" t="str">
        <f t="shared" si="71"/>
        <v> </v>
      </c>
    </row>
    <row r="9043" spans="7:8">
      <c r="G9043" s="31" t="str">
        <f t="shared" si="70"/>
        <v> </v>
      </c>
      <c r="H9043" s="31" t="str">
        <f t="shared" si="71"/>
        <v> </v>
      </c>
    </row>
    <row r="9044" spans="7:8">
      <c r="G9044" s="31" t="str">
        <f t="shared" si="70"/>
        <v> </v>
      </c>
      <c r="H9044" s="31" t="str">
        <f t="shared" si="71"/>
        <v> </v>
      </c>
    </row>
    <row r="9045" spans="7:8">
      <c r="G9045" s="31" t="str">
        <f t="shared" si="70"/>
        <v> </v>
      </c>
      <c r="H9045" s="31" t="str">
        <f t="shared" si="71"/>
        <v> </v>
      </c>
    </row>
    <row r="9046" spans="7:8">
      <c r="G9046" s="31" t="str">
        <f t="shared" si="70"/>
        <v> </v>
      </c>
      <c r="H9046" s="31" t="str">
        <f t="shared" si="71"/>
        <v> </v>
      </c>
    </row>
    <row r="9047" spans="7:8">
      <c r="G9047" s="31" t="str">
        <f t="shared" si="70"/>
        <v> </v>
      </c>
      <c r="H9047" s="31" t="str">
        <f t="shared" si="71"/>
        <v> </v>
      </c>
    </row>
    <row r="9048" spans="7:8">
      <c r="G9048" s="31" t="str">
        <f t="shared" si="70"/>
        <v> </v>
      </c>
      <c r="H9048" s="31" t="str">
        <f t="shared" si="71"/>
        <v> </v>
      </c>
    </row>
    <row r="9049" spans="7:8">
      <c r="G9049" s="31" t="str">
        <f t="shared" si="70"/>
        <v> </v>
      </c>
      <c r="H9049" s="31" t="str">
        <f t="shared" si="71"/>
        <v> </v>
      </c>
    </row>
    <row r="9050" spans="7:8">
      <c r="G9050" s="31" t="str">
        <f t="shared" si="70"/>
        <v> </v>
      </c>
      <c r="H9050" s="31" t="str">
        <f t="shared" si="71"/>
        <v> </v>
      </c>
    </row>
    <row r="9051" spans="7:8">
      <c r="G9051" s="31" t="str">
        <f t="shared" si="70"/>
        <v> </v>
      </c>
      <c r="H9051" s="31" t="str">
        <f t="shared" si="71"/>
        <v> </v>
      </c>
    </row>
    <row r="9052" spans="7:8">
      <c r="G9052" s="31" t="str">
        <f t="shared" si="70"/>
        <v> </v>
      </c>
      <c r="H9052" s="31" t="str">
        <f t="shared" si="71"/>
        <v> </v>
      </c>
    </row>
    <row r="9053" spans="7:8">
      <c r="G9053" s="31" t="str">
        <f t="shared" si="70"/>
        <v> </v>
      </c>
      <c r="H9053" s="31" t="str">
        <f t="shared" si="71"/>
        <v> </v>
      </c>
    </row>
    <row r="9054" spans="7:8">
      <c r="G9054" s="31" t="str">
        <f t="shared" si="70"/>
        <v> </v>
      </c>
      <c r="H9054" s="31" t="str">
        <f t="shared" si="71"/>
        <v> </v>
      </c>
    </row>
    <row r="9055" spans="7:8">
      <c r="G9055" s="31" t="str">
        <f t="shared" si="70"/>
        <v> </v>
      </c>
      <c r="H9055" s="31" t="str">
        <f t="shared" si="71"/>
        <v> </v>
      </c>
    </row>
    <row r="9056" spans="7:8">
      <c r="G9056" s="31" t="str">
        <f t="shared" si="70"/>
        <v> </v>
      </c>
      <c r="H9056" s="31" t="str">
        <f t="shared" si="71"/>
        <v> </v>
      </c>
    </row>
    <row r="9057" spans="7:8">
      <c r="G9057" s="31" t="str">
        <f t="shared" si="70"/>
        <v> </v>
      </c>
      <c r="H9057" s="31" t="str">
        <f t="shared" si="71"/>
        <v> </v>
      </c>
    </row>
    <row r="9058" spans="7:8">
      <c r="G9058" s="31" t="str">
        <f t="shared" si="70"/>
        <v> </v>
      </c>
      <c r="H9058" s="31" t="str">
        <f t="shared" si="71"/>
        <v> </v>
      </c>
    </row>
    <row r="9059" spans="7:8">
      <c r="G9059" s="31" t="str">
        <f t="shared" si="70"/>
        <v> </v>
      </c>
      <c r="H9059" s="31" t="str">
        <f t="shared" si="71"/>
        <v> </v>
      </c>
    </row>
    <row r="9060" spans="7:8">
      <c r="G9060" s="31" t="str">
        <f t="shared" si="70"/>
        <v> </v>
      </c>
      <c r="H9060" s="31" t="str">
        <f t="shared" si="71"/>
        <v> </v>
      </c>
    </row>
    <row r="9061" spans="7:8">
      <c r="G9061" s="31" t="str">
        <f t="shared" si="70"/>
        <v> </v>
      </c>
      <c r="H9061" s="31" t="str">
        <f t="shared" si="71"/>
        <v> </v>
      </c>
    </row>
    <row r="9062" spans="7:8">
      <c r="G9062" s="31" t="str">
        <f t="shared" si="70"/>
        <v> </v>
      </c>
      <c r="H9062" s="31" t="str">
        <f t="shared" si="71"/>
        <v> </v>
      </c>
    </row>
    <row r="9063" spans="7:8">
      <c r="G9063" s="31" t="str">
        <f t="shared" si="70"/>
        <v> </v>
      </c>
      <c r="H9063" s="31" t="str">
        <f t="shared" si="71"/>
        <v> </v>
      </c>
    </row>
    <row r="9064" spans="7:8">
      <c r="G9064" s="31" t="str">
        <f t="shared" si="70"/>
        <v> </v>
      </c>
      <c r="H9064" s="31" t="str">
        <f t="shared" si="71"/>
        <v> </v>
      </c>
    </row>
    <row r="9065" spans="7:8">
      <c r="G9065" s="31" t="str">
        <f t="shared" si="70"/>
        <v> </v>
      </c>
      <c r="H9065" s="31" t="str">
        <f t="shared" si="71"/>
        <v> </v>
      </c>
    </row>
    <row r="9066" spans="7:8">
      <c r="G9066" s="31" t="str">
        <f t="shared" si="70"/>
        <v> </v>
      </c>
      <c r="H9066" s="31" t="str">
        <f t="shared" si="71"/>
        <v> </v>
      </c>
    </row>
    <row r="9067" spans="7:8">
      <c r="G9067" s="31" t="str">
        <f t="shared" si="70"/>
        <v> </v>
      </c>
      <c r="H9067" s="31" t="str">
        <f t="shared" si="71"/>
        <v> </v>
      </c>
    </row>
    <row r="9068" spans="7:8">
      <c r="G9068" s="31" t="str">
        <f t="shared" si="70"/>
        <v> </v>
      </c>
      <c r="H9068" s="31" t="str">
        <f t="shared" si="71"/>
        <v> </v>
      </c>
    </row>
    <row r="9069" spans="7:8">
      <c r="G9069" s="31" t="str">
        <f t="shared" si="70"/>
        <v> </v>
      </c>
      <c r="H9069" s="31" t="str">
        <f t="shared" si="71"/>
        <v> </v>
      </c>
    </row>
    <row r="9070" spans="7:8">
      <c r="G9070" s="31" t="str">
        <f t="shared" si="70"/>
        <v> </v>
      </c>
      <c r="H9070" s="31" t="str">
        <f t="shared" si="71"/>
        <v> </v>
      </c>
    </row>
    <row r="9071" spans="7:8">
      <c r="G9071" s="31" t="str">
        <f t="shared" si="70"/>
        <v> </v>
      </c>
      <c r="H9071" s="31" t="str">
        <f t="shared" si="71"/>
        <v> </v>
      </c>
    </row>
    <row r="9072" spans="7:8">
      <c r="G9072" s="31" t="str">
        <f t="shared" si="70"/>
        <v> </v>
      </c>
      <c r="H9072" s="31" t="str">
        <f t="shared" si="71"/>
        <v> </v>
      </c>
    </row>
    <row r="9073" spans="7:8">
      <c r="G9073" s="31" t="str">
        <f t="shared" si="70"/>
        <v> </v>
      </c>
      <c r="H9073" s="31" t="str">
        <f t="shared" si="71"/>
        <v> </v>
      </c>
    </row>
    <row r="9074" spans="7:8">
      <c r="G9074" s="31" t="str">
        <f t="shared" si="70"/>
        <v> </v>
      </c>
      <c r="H9074" s="31" t="str">
        <f t="shared" si="71"/>
        <v> </v>
      </c>
    </row>
    <row r="9075" spans="7:8">
      <c r="G9075" s="31" t="str">
        <f t="shared" si="70"/>
        <v> </v>
      </c>
      <c r="H9075" s="31" t="str">
        <f t="shared" si="71"/>
        <v> </v>
      </c>
    </row>
    <row r="9076" spans="7:8">
      <c r="G9076" s="31" t="str">
        <f t="shared" si="70"/>
        <v> </v>
      </c>
      <c r="H9076" s="31" t="str">
        <f t="shared" si="71"/>
        <v> </v>
      </c>
    </row>
    <row r="9077" spans="7:8">
      <c r="G9077" s="31" t="str">
        <f t="shared" si="70"/>
        <v> </v>
      </c>
      <c r="H9077" s="31" t="str">
        <f t="shared" si="71"/>
        <v> </v>
      </c>
    </row>
    <row r="9078" spans="7:8">
      <c r="G9078" s="31" t="str">
        <f t="shared" si="70"/>
        <v> </v>
      </c>
      <c r="H9078" s="31" t="str">
        <f t="shared" si="71"/>
        <v> </v>
      </c>
    </row>
    <row r="9079" spans="7:8">
      <c r="G9079" s="31" t="str">
        <f t="shared" si="70"/>
        <v> </v>
      </c>
      <c r="H9079" s="31" t="str">
        <f t="shared" si="71"/>
        <v> </v>
      </c>
    </row>
    <row r="9080" spans="7:8">
      <c r="G9080" s="31" t="str">
        <f t="shared" si="70"/>
        <v> </v>
      </c>
      <c r="H9080" s="31" t="str">
        <f t="shared" si="71"/>
        <v> </v>
      </c>
    </row>
    <row r="9081" spans="7:8">
      <c r="G9081" s="31" t="str">
        <f t="shared" si="70"/>
        <v> </v>
      </c>
      <c r="H9081" s="31" t="str">
        <f t="shared" si="71"/>
        <v> </v>
      </c>
    </row>
    <row r="9082" spans="7:8">
      <c r="G9082" s="31" t="str">
        <f t="shared" si="70"/>
        <v> </v>
      </c>
      <c r="H9082" s="31" t="str">
        <f t="shared" si="71"/>
        <v> </v>
      </c>
    </row>
    <row r="9083" spans="7:8">
      <c r="G9083" s="31" t="str">
        <f t="shared" si="70"/>
        <v> </v>
      </c>
      <c r="H9083" s="31" t="str">
        <f t="shared" si="71"/>
        <v> </v>
      </c>
    </row>
    <row r="9084" spans="7:8">
      <c r="G9084" s="31" t="str">
        <f t="shared" si="70"/>
        <v> </v>
      </c>
      <c r="H9084" s="31" t="str">
        <f t="shared" si="71"/>
        <v> </v>
      </c>
    </row>
    <row r="9085" spans="7:8">
      <c r="G9085" s="31" t="str">
        <f t="shared" si="70"/>
        <v> </v>
      </c>
      <c r="H9085" s="31" t="str">
        <f t="shared" si="71"/>
        <v> </v>
      </c>
    </row>
    <row r="9086" spans="7:8">
      <c r="G9086" s="31" t="str">
        <f t="shared" si="70"/>
        <v> </v>
      </c>
      <c r="H9086" s="31" t="str">
        <f t="shared" si="71"/>
        <v> </v>
      </c>
    </row>
    <row r="9087" spans="7:8">
      <c r="G9087" s="31" t="str">
        <f t="shared" si="70"/>
        <v> </v>
      </c>
      <c r="H9087" s="31" t="str">
        <f t="shared" si="71"/>
        <v> </v>
      </c>
    </row>
    <row r="9088" spans="7:8">
      <c r="G9088" s="31" t="str">
        <f t="shared" si="70"/>
        <v> </v>
      </c>
      <c r="H9088" s="31" t="str">
        <f t="shared" si="71"/>
        <v> </v>
      </c>
    </row>
    <row r="9089" spans="7:8">
      <c r="G9089" s="31" t="str">
        <f t="shared" si="70"/>
        <v> </v>
      </c>
      <c r="H9089" s="31" t="str">
        <f t="shared" si="71"/>
        <v> </v>
      </c>
    </row>
    <row r="9090" spans="7:8">
      <c r="G9090" s="31" t="str">
        <f t="shared" si="70"/>
        <v> </v>
      </c>
      <c r="H9090" s="31" t="str">
        <f t="shared" si="71"/>
        <v> </v>
      </c>
    </row>
    <row r="9091" spans="7:8">
      <c r="G9091" s="31" t="str">
        <f t="shared" si="70"/>
        <v> </v>
      </c>
      <c r="H9091" s="31" t="str">
        <f t="shared" si="71"/>
        <v> </v>
      </c>
    </row>
    <row r="9092" spans="7:8">
      <c r="G9092" s="31" t="str">
        <f t="shared" si="70"/>
        <v> </v>
      </c>
      <c r="H9092" s="31" t="str">
        <f t="shared" si="71"/>
        <v> </v>
      </c>
    </row>
    <row r="9093" spans="7:8">
      <c r="G9093" s="31" t="str">
        <f t="shared" si="70"/>
        <v> </v>
      </c>
      <c r="H9093" s="31" t="str">
        <f t="shared" si="71"/>
        <v> </v>
      </c>
    </row>
    <row r="9094" spans="7:8">
      <c r="G9094" s="31" t="str">
        <f t="shared" si="70"/>
        <v> </v>
      </c>
      <c r="H9094" s="31" t="str">
        <f t="shared" si="71"/>
        <v> </v>
      </c>
    </row>
    <row r="9095" spans="7:8">
      <c r="G9095" s="31" t="str">
        <f t="shared" si="70"/>
        <v> </v>
      </c>
      <c r="H9095" s="31" t="str">
        <f t="shared" si="71"/>
        <v> </v>
      </c>
    </row>
    <row r="9096" spans="7:8">
      <c r="G9096" s="31" t="str">
        <f t="shared" si="70"/>
        <v> </v>
      </c>
      <c r="H9096" s="31" t="str">
        <f t="shared" si="71"/>
        <v> </v>
      </c>
    </row>
    <row r="9097" spans="7:8">
      <c r="G9097" s="31" t="str">
        <f t="shared" si="70"/>
        <v> </v>
      </c>
      <c r="H9097" s="31" t="str">
        <f t="shared" si="71"/>
        <v> </v>
      </c>
    </row>
    <row r="9098" spans="7:8">
      <c r="G9098" s="31" t="str">
        <f t="shared" si="70"/>
        <v> </v>
      </c>
      <c r="H9098" s="31" t="str">
        <f t="shared" si="71"/>
        <v> </v>
      </c>
    </row>
    <row r="9099" spans="7:8">
      <c r="G9099" s="31" t="str">
        <f t="shared" si="70"/>
        <v> </v>
      </c>
      <c r="H9099" s="31" t="str">
        <f t="shared" si="71"/>
        <v> </v>
      </c>
    </row>
    <row r="9100" spans="7:8">
      <c r="G9100" s="31" t="str">
        <f t="shared" si="70"/>
        <v> </v>
      </c>
      <c r="H9100" s="31" t="str">
        <f t="shared" si="71"/>
        <v> </v>
      </c>
    </row>
    <row r="9101" spans="7:8">
      <c r="G9101" s="31" t="str">
        <f t="shared" si="70"/>
        <v> </v>
      </c>
      <c r="H9101" s="31" t="str">
        <f t="shared" si="71"/>
        <v> </v>
      </c>
    </row>
    <row r="9102" spans="7:8">
      <c r="G9102" s="31" t="str">
        <f t="shared" si="70"/>
        <v> </v>
      </c>
      <c r="H9102" s="31" t="str">
        <f t="shared" si="71"/>
        <v> </v>
      </c>
    </row>
    <row r="9103" spans="7:8">
      <c r="G9103" s="31" t="str">
        <f t="shared" si="70"/>
        <v> </v>
      </c>
      <c r="H9103" s="31" t="str">
        <f t="shared" si="71"/>
        <v> </v>
      </c>
    </row>
    <row r="9104" spans="7:8">
      <c r="G9104" s="31" t="str">
        <f t="shared" si="70"/>
        <v> </v>
      </c>
      <c r="H9104" s="31" t="str">
        <f t="shared" si="71"/>
        <v> </v>
      </c>
    </row>
    <row r="9105" spans="7:8">
      <c r="G9105" s="31" t="str">
        <f t="shared" si="70"/>
        <v> </v>
      </c>
      <c r="H9105" s="31" t="str">
        <f t="shared" si="71"/>
        <v> </v>
      </c>
    </row>
    <row r="9106" spans="7:8">
      <c r="G9106" s="31" t="str">
        <f t="shared" si="70"/>
        <v> </v>
      </c>
      <c r="H9106" s="31" t="str">
        <f t="shared" si="71"/>
        <v> </v>
      </c>
    </row>
    <row r="9107" spans="7:8">
      <c r="G9107" s="31" t="str">
        <f t="shared" si="70"/>
        <v> </v>
      </c>
      <c r="H9107" s="31" t="str">
        <f t="shared" si="71"/>
        <v> </v>
      </c>
    </row>
    <row r="9108" spans="7:8">
      <c r="G9108" s="31" t="str">
        <f t="shared" si="70"/>
        <v> </v>
      </c>
      <c r="H9108" s="31" t="str">
        <f t="shared" si="71"/>
        <v> </v>
      </c>
    </row>
    <row r="9109" spans="7:8">
      <c r="G9109" s="31" t="str">
        <f t="shared" si="70"/>
        <v> </v>
      </c>
      <c r="H9109" s="31" t="str">
        <f t="shared" si="71"/>
        <v> </v>
      </c>
    </row>
    <row r="9110" spans="7:8">
      <c r="G9110" s="31" t="str">
        <f t="shared" si="70"/>
        <v> </v>
      </c>
      <c r="H9110" s="31" t="str">
        <f t="shared" si="71"/>
        <v> </v>
      </c>
    </row>
    <row r="9111" spans="7:8">
      <c r="G9111" s="31" t="str">
        <f t="shared" si="70"/>
        <v> </v>
      </c>
      <c r="H9111" s="31" t="str">
        <f t="shared" si="71"/>
        <v> </v>
      </c>
    </row>
    <row r="9112" spans="7:8">
      <c r="G9112" s="31" t="str">
        <f t="shared" si="70"/>
        <v> </v>
      </c>
      <c r="H9112" s="31" t="str">
        <f t="shared" si="71"/>
        <v> </v>
      </c>
    </row>
    <row r="9113" spans="7:8">
      <c r="G9113" s="31" t="str">
        <f t="shared" si="70"/>
        <v> </v>
      </c>
      <c r="H9113" s="31" t="str">
        <f t="shared" si="71"/>
        <v> </v>
      </c>
    </row>
    <row r="9114" spans="7:8">
      <c r="G9114" s="31" t="str">
        <f t="shared" si="70"/>
        <v> </v>
      </c>
      <c r="H9114" s="31" t="str">
        <f t="shared" si="71"/>
        <v> </v>
      </c>
    </row>
    <row r="9115" spans="7:8">
      <c r="G9115" s="31" t="str">
        <f t="shared" si="70"/>
        <v> </v>
      </c>
      <c r="H9115" s="31" t="str">
        <f t="shared" si="71"/>
        <v> </v>
      </c>
    </row>
    <row r="9116" spans="7:8">
      <c r="G9116" s="31" t="str">
        <f t="shared" si="70"/>
        <v> </v>
      </c>
      <c r="H9116" s="31" t="str">
        <f t="shared" si="71"/>
        <v> </v>
      </c>
    </row>
    <row r="9117" spans="7:8">
      <c r="G9117" s="31" t="str">
        <f t="shared" si="70"/>
        <v> </v>
      </c>
      <c r="H9117" s="31" t="str">
        <f t="shared" si="71"/>
        <v> </v>
      </c>
    </row>
    <row r="9118" spans="7:8">
      <c r="G9118" s="31" t="str">
        <f t="shared" si="70"/>
        <v> </v>
      </c>
      <c r="H9118" s="31" t="str">
        <f t="shared" si="71"/>
        <v> </v>
      </c>
    </row>
    <row r="9119" spans="7:8">
      <c r="G9119" s="31" t="str">
        <f t="shared" si="70"/>
        <v> </v>
      </c>
      <c r="H9119" s="31" t="str">
        <f t="shared" si="71"/>
        <v> </v>
      </c>
    </row>
    <row r="9120" spans="7:8">
      <c r="G9120" s="31" t="str">
        <f t="shared" si="70"/>
        <v> </v>
      </c>
      <c r="H9120" s="31" t="str">
        <f t="shared" si="71"/>
        <v> </v>
      </c>
    </row>
    <row r="9121" spans="7:8">
      <c r="G9121" s="31" t="str">
        <f t="shared" si="70"/>
        <v> </v>
      </c>
      <c r="H9121" s="31" t="str">
        <f t="shared" si="71"/>
        <v> </v>
      </c>
    </row>
    <row r="9122" spans="7:8">
      <c r="G9122" s="31" t="str">
        <f t="shared" si="70"/>
        <v> </v>
      </c>
      <c r="H9122" s="31" t="str">
        <f t="shared" si="71"/>
        <v> </v>
      </c>
    </row>
    <row r="9123" spans="7:8">
      <c r="G9123" s="31" t="str">
        <f t="shared" si="70"/>
        <v> </v>
      </c>
      <c r="H9123" s="31" t="str">
        <f t="shared" si="71"/>
        <v> </v>
      </c>
    </row>
    <row r="9124" spans="7:8">
      <c r="G9124" s="31" t="str">
        <f t="shared" si="70"/>
        <v> </v>
      </c>
      <c r="H9124" s="31" t="str">
        <f t="shared" si="71"/>
        <v> </v>
      </c>
    </row>
    <row r="9125" spans="7:8">
      <c r="G9125" s="31" t="str">
        <f t="shared" si="70"/>
        <v> </v>
      </c>
      <c r="H9125" s="31" t="str">
        <f t="shared" si="71"/>
        <v> </v>
      </c>
    </row>
    <row r="9126" spans="7:8">
      <c r="G9126" s="31" t="str">
        <f t="shared" si="70"/>
        <v> </v>
      </c>
      <c r="H9126" s="31" t="str">
        <f t="shared" si="71"/>
        <v> </v>
      </c>
    </row>
    <row r="9127" spans="7:8">
      <c r="G9127" s="31" t="str">
        <f t="shared" si="70"/>
        <v> </v>
      </c>
      <c r="H9127" s="31" t="str">
        <f t="shared" si="71"/>
        <v> </v>
      </c>
    </row>
    <row r="9128" spans="7:8">
      <c r="G9128" s="31" t="str">
        <f t="shared" si="70"/>
        <v> </v>
      </c>
      <c r="H9128" s="31" t="str">
        <f t="shared" si="71"/>
        <v> </v>
      </c>
    </row>
    <row r="9129" spans="7:8">
      <c r="G9129" s="31" t="str">
        <f t="shared" si="70"/>
        <v> </v>
      </c>
      <c r="H9129" s="31" t="str">
        <f t="shared" si="71"/>
        <v> </v>
      </c>
    </row>
    <row r="9130" spans="7:8">
      <c r="G9130" s="31" t="str">
        <f t="shared" si="70"/>
        <v> </v>
      </c>
      <c r="H9130" s="31" t="str">
        <f t="shared" si="71"/>
        <v> </v>
      </c>
    </row>
    <row r="9131" spans="7:8">
      <c r="G9131" s="31" t="str">
        <f t="shared" si="70"/>
        <v> </v>
      </c>
      <c r="H9131" s="31" t="str">
        <f t="shared" si="71"/>
        <v> </v>
      </c>
    </row>
    <row r="9132" spans="7:8">
      <c r="G9132" s="31" t="str">
        <f t="shared" si="70"/>
        <v> </v>
      </c>
      <c r="H9132" s="31" t="str">
        <f t="shared" si="71"/>
        <v> </v>
      </c>
    </row>
    <row r="9133" spans="7:8">
      <c r="G9133" s="31" t="str">
        <f t="shared" si="70"/>
        <v> </v>
      </c>
      <c r="H9133" s="31" t="str">
        <f t="shared" si="71"/>
        <v> </v>
      </c>
    </row>
    <row r="9134" spans="7:8">
      <c r="G9134" s="31" t="str">
        <f t="shared" si="70"/>
        <v> </v>
      </c>
      <c r="H9134" s="31" t="str">
        <f t="shared" si="71"/>
        <v> </v>
      </c>
    </row>
    <row r="9135" spans="7:8">
      <c r="G9135" s="31" t="str">
        <f t="shared" si="70"/>
        <v> </v>
      </c>
      <c r="H9135" s="31" t="str">
        <f t="shared" si="71"/>
        <v> </v>
      </c>
    </row>
    <row r="9136" spans="7:8">
      <c r="G9136" s="31" t="str">
        <f t="shared" si="70"/>
        <v> </v>
      </c>
      <c r="H9136" s="31" t="str">
        <f t="shared" si="71"/>
        <v> </v>
      </c>
    </row>
    <row r="9137" spans="7:8">
      <c r="G9137" s="31" t="str">
        <f t="shared" si="70"/>
        <v> </v>
      </c>
      <c r="H9137" s="31" t="str">
        <f t="shared" si="71"/>
        <v> </v>
      </c>
    </row>
    <row r="9138" spans="7:8">
      <c r="G9138" s="31" t="str">
        <f t="shared" si="70"/>
        <v> </v>
      </c>
      <c r="H9138" s="31" t="str">
        <f t="shared" si="71"/>
        <v> </v>
      </c>
    </row>
    <row r="9139" spans="7:8">
      <c r="G9139" s="31" t="str">
        <f t="shared" si="70"/>
        <v> </v>
      </c>
      <c r="H9139" s="31" t="str">
        <f t="shared" si="71"/>
        <v> </v>
      </c>
    </row>
    <row r="9140" spans="7:8">
      <c r="G9140" s="31" t="str">
        <f t="shared" si="70"/>
        <v> </v>
      </c>
      <c r="H9140" s="31" t="str">
        <f t="shared" si="71"/>
        <v> </v>
      </c>
    </row>
    <row r="9141" spans="7:8">
      <c r="G9141" s="31" t="str">
        <f t="shared" si="70"/>
        <v> </v>
      </c>
      <c r="H9141" s="31" t="str">
        <f t="shared" si="71"/>
        <v> </v>
      </c>
    </row>
    <row r="9142" spans="7:8">
      <c r="G9142" s="31" t="str">
        <f t="shared" si="70"/>
        <v> </v>
      </c>
      <c r="H9142" s="31" t="str">
        <f t="shared" si="71"/>
        <v> </v>
      </c>
    </row>
    <row r="9143" spans="7:8">
      <c r="G9143" s="31" t="str">
        <f t="shared" si="70"/>
        <v> </v>
      </c>
      <c r="H9143" s="31" t="str">
        <f t="shared" si="71"/>
        <v> </v>
      </c>
    </row>
    <row r="9144" spans="7:8">
      <c r="G9144" s="31" t="str">
        <f t="shared" si="70"/>
        <v> </v>
      </c>
      <c r="H9144" s="31" t="str">
        <f t="shared" si="71"/>
        <v> </v>
      </c>
    </row>
    <row r="9145" spans="7:8">
      <c r="G9145" s="31" t="str">
        <f t="shared" si="70"/>
        <v> </v>
      </c>
      <c r="H9145" s="31" t="str">
        <f t="shared" si="71"/>
        <v> </v>
      </c>
    </row>
    <row r="9146" spans="7:8">
      <c r="G9146" s="31" t="str">
        <f t="shared" si="70"/>
        <v> </v>
      </c>
      <c r="H9146" s="31" t="str">
        <f t="shared" si="71"/>
        <v> </v>
      </c>
    </row>
    <row r="9147" spans="7:8">
      <c r="G9147" s="31" t="str">
        <f t="shared" si="70"/>
        <v> </v>
      </c>
      <c r="H9147" s="31" t="str">
        <f t="shared" si="71"/>
        <v> </v>
      </c>
    </row>
    <row r="9148" spans="7:8">
      <c r="G9148" s="31" t="str">
        <f t="shared" si="70"/>
        <v> </v>
      </c>
      <c r="H9148" s="31" t="str">
        <f t="shared" si="71"/>
        <v> </v>
      </c>
    </row>
    <row r="9149" spans="7:8">
      <c r="G9149" s="31" t="str">
        <f t="shared" si="70"/>
        <v> </v>
      </c>
      <c r="H9149" s="31" t="str">
        <f t="shared" si="71"/>
        <v> </v>
      </c>
    </row>
    <row r="9150" spans="7:8">
      <c r="G9150" s="31" t="str">
        <f t="shared" si="70"/>
        <v> </v>
      </c>
      <c r="H9150" s="31" t="str">
        <f t="shared" si="71"/>
        <v> </v>
      </c>
    </row>
    <row r="9151" spans="7:8">
      <c r="G9151" s="31" t="str">
        <f t="shared" si="70"/>
        <v> </v>
      </c>
      <c r="H9151" s="31" t="str">
        <f t="shared" si="71"/>
        <v> </v>
      </c>
    </row>
    <row r="9152" spans="7:8">
      <c r="G9152" s="31" t="str">
        <f t="shared" si="70"/>
        <v> </v>
      </c>
      <c r="H9152" s="31" t="str">
        <f t="shared" si="71"/>
        <v> </v>
      </c>
    </row>
    <row r="9153" spans="7:8">
      <c r="G9153" s="31" t="str">
        <f t="shared" si="70"/>
        <v> </v>
      </c>
      <c r="H9153" s="31" t="str">
        <f t="shared" si="71"/>
        <v> </v>
      </c>
    </row>
    <row r="9154" spans="7:8">
      <c r="G9154" s="31" t="str">
        <f t="shared" si="70"/>
        <v> </v>
      </c>
      <c r="H9154" s="31" t="str">
        <f t="shared" si="71"/>
        <v> </v>
      </c>
    </row>
    <row r="9155" spans="7:8">
      <c r="G9155" s="31" t="str">
        <f t="shared" si="70"/>
        <v> </v>
      </c>
      <c r="H9155" s="31" t="str">
        <f t="shared" si="71"/>
        <v> </v>
      </c>
    </row>
    <row r="9156" spans="7:8">
      <c r="G9156" s="31" t="str">
        <f t="shared" si="70"/>
        <v> </v>
      </c>
      <c r="H9156" s="31" t="str">
        <f t="shared" si="71"/>
        <v> </v>
      </c>
    </row>
    <row r="9157" spans="7:8">
      <c r="G9157" s="31" t="str">
        <f t="shared" si="70"/>
        <v> </v>
      </c>
      <c r="H9157" s="31" t="str">
        <f t="shared" si="71"/>
        <v> </v>
      </c>
    </row>
    <row r="9158" spans="7:8">
      <c r="G9158" s="31" t="str">
        <f t="shared" si="70"/>
        <v> </v>
      </c>
      <c r="H9158" s="31" t="str">
        <f t="shared" si="71"/>
        <v> </v>
      </c>
    </row>
    <row r="9159" spans="7:8">
      <c r="G9159" s="31" t="str">
        <f t="shared" si="70"/>
        <v> </v>
      </c>
      <c r="H9159" s="31" t="str">
        <f t="shared" si="71"/>
        <v> </v>
      </c>
    </row>
    <row r="9160" spans="7:8">
      <c r="G9160" s="31" t="str">
        <f t="shared" si="70"/>
        <v> </v>
      </c>
      <c r="H9160" s="31" t="str">
        <f t="shared" si="71"/>
        <v> </v>
      </c>
    </row>
    <row r="9161" spans="7:8">
      <c r="G9161" s="31" t="str">
        <f t="shared" si="70"/>
        <v> </v>
      </c>
      <c r="H9161" s="31" t="str">
        <f t="shared" si="71"/>
        <v> </v>
      </c>
    </row>
    <row r="9162" spans="7:8">
      <c r="G9162" s="31" t="str">
        <f t="shared" si="70"/>
        <v> </v>
      </c>
      <c r="H9162" s="31" t="str">
        <f t="shared" si="71"/>
        <v> </v>
      </c>
    </row>
    <row r="9163" spans="7:8">
      <c r="G9163" s="31" t="str">
        <f t="shared" si="70"/>
        <v> </v>
      </c>
      <c r="H9163" s="31" t="str">
        <f t="shared" si="71"/>
        <v> </v>
      </c>
    </row>
    <row r="9164" spans="7:8">
      <c r="G9164" s="31" t="str">
        <f t="shared" si="70"/>
        <v> </v>
      </c>
      <c r="H9164" s="31" t="str">
        <f t="shared" si="71"/>
        <v> </v>
      </c>
    </row>
    <row r="9165" spans="7:8">
      <c r="G9165" s="31" t="str">
        <f t="shared" si="70"/>
        <v> </v>
      </c>
      <c r="H9165" s="31" t="str">
        <f t="shared" si="71"/>
        <v> </v>
      </c>
    </row>
    <row r="9166" spans="7:8">
      <c r="G9166" s="31" t="str">
        <f t="shared" si="70"/>
        <v> </v>
      </c>
      <c r="H9166" s="31" t="str">
        <f t="shared" si="71"/>
        <v> </v>
      </c>
    </row>
    <row r="9167" spans="7:8">
      <c r="G9167" s="31" t="str">
        <f t="shared" si="70"/>
        <v> </v>
      </c>
      <c r="H9167" s="31" t="str">
        <f t="shared" si="71"/>
        <v> </v>
      </c>
    </row>
    <row r="9168" spans="7:8">
      <c r="G9168" s="31" t="str">
        <f t="shared" si="70"/>
        <v> </v>
      </c>
      <c r="H9168" s="31" t="str">
        <f t="shared" si="71"/>
        <v> </v>
      </c>
    </row>
    <row r="9169" spans="7:8">
      <c r="G9169" s="31" t="str">
        <f t="shared" si="70"/>
        <v> </v>
      </c>
      <c r="H9169" s="31" t="str">
        <f t="shared" si="71"/>
        <v> </v>
      </c>
    </row>
    <row r="9170" spans="7:8">
      <c r="G9170" s="31" t="str">
        <f t="shared" si="70"/>
        <v> </v>
      </c>
      <c r="H9170" s="31" t="str">
        <f t="shared" si="71"/>
        <v> </v>
      </c>
    </row>
    <row r="9171" spans="7:8">
      <c r="G9171" s="31" t="str">
        <f t="shared" si="70"/>
        <v> </v>
      </c>
      <c r="H9171" s="31" t="str">
        <f t="shared" si="71"/>
        <v> </v>
      </c>
    </row>
    <row r="9172" spans="7:8">
      <c r="G9172" s="31" t="str">
        <f t="shared" si="70"/>
        <v> </v>
      </c>
      <c r="H9172" s="31" t="str">
        <f t="shared" si="71"/>
        <v> </v>
      </c>
    </row>
    <row r="9173" spans="7:8">
      <c r="G9173" s="31" t="str">
        <f t="shared" si="70"/>
        <v> </v>
      </c>
      <c r="H9173" s="31" t="str">
        <f t="shared" si="71"/>
        <v> </v>
      </c>
    </row>
    <row r="9174" spans="7:8">
      <c r="G9174" s="31" t="str">
        <f t="shared" si="70"/>
        <v> </v>
      </c>
      <c r="H9174" s="31" t="str">
        <f t="shared" si="71"/>
        <v> </v>
      </c>
    </row>
    <row r="9175" spans="7:8">
      <c r="G9175" s="31" t="str">
        <f t="shared" si="70"/>
        <v> </v>
      </c>
      <c r="H9175" s="31" t="str">
        <f t="shared" si="71"/>
        <v> </v>
      </c>
    </row>
    <row r="9176" spans="7:8">
      <c r="G9176" s="31" t="str">
        <f t="shared" si="70"/>
        <v> </v>
      </c>
      <c r="H9176" s="31" t="str">
        <f t="shared" si="71"/>
        <v> </v>
      </c>
    </row>
    <row r="9177" spans="7:8">
      <c r="G9177" s="31" t="str">
        <f t="shared" si="70"/>
        <v> </v>
      </c>
      <c r="H9177" s="31" t="str">
        <f t="shared" si="71"/>
        <v> </v>
      </c>
    </row>
    <row r="9178" spans="7:8">
      <c r="G9178" s="31" t="str">
        <f t="shared" si="70"/>
        <v> </v>
      </c>
      <c r="H9178" s="31" t="str">
        <f t="shared" si="71"/>
        <v> </v>
      </c>
    </row>
    <row r="9179" spans="7:8">
      <c r="G9179" s="31" t="str">
        <f t="shared" si="70"/>
        <v> </v>
      </c>
      <c r="H9179" s="31" t="str">
        <f t="shared" si="71"/>
        <v> </v>
      </c>
    </row>
    <row r="9180" spans="7:8">
      <c r="G9180" s="31" t="str">
        <f t="shared" si="70"/>
        <v> </v>
      </c>
      <c r="H9180" s="31" t="str">
        <f t="shared" si="71"/>
        <v> </v>
      </c>
    </row>
    <row r="9181" spans="7:8">
      <c r="G9181" s="31" t="str">
        <f t="shared" si="70"/>
        <v> </v>
      </c>
      <c r="H9181" s="31" t="str">
        <f t="shared" si="71"/>
        <v> </v>
      </c>
    </row>
    <row r="9182" spans="7:8">
      <c r="G9182" s="31" t="str">
        <f t="shared" ref="G9182:G9436" si="72">IFERROR(IF($D9182&gt;0,IF($D9182=$G$1,$F9182," ")," ")," ")</f>
        <v> </v>
      </c>
      <c r="H9182" s="31" t="str">
        <f t="shared" ref="H9182:H9436" si="73">IFERROR(IF($D9182&gt;0,IF($D9182=$H$1,$F9182," ")," ")," ")</f>
        <v> </v>
      </c>
    </row>
    <row r="9183" spans="7:8">
      <c r="G9183" s="31" t="str">
        <f t="shared" si="72"/>
        <v> </v>
      </c>
      <c r="H9183" s="31" t="str">
        <f t="shared" si="73"/>
        <v> </v>
      </c>
    </row>
    <row r="9184" spans="7:8">
      <c r="G9184" s="31" t="str">
        <f t="shared" si="72"/>
        <v> </v>
      </c>
      <c r="H9184" s="31" t="str">
        <f t="shared" si="73"/>
        <v> </v>
      </c>
    </row>
    <row r="9185" spans="7:8">
      <c r="G9185" s="31" t="str">
        <f t="shared" si="72"/>
        <v> </v>
      </c>
      <c r="H9185" s="31" t="str">
        <f t="shared" si="73"/>
        <v> </v>
      </c>
    </row>
    <row r="9186" spans="7:8">
      <c r="G9186" s="31" t="str">
        <f t="shared" si="72"/>
        <v> </v>
      </c>
      <c r="H9186" s="31" t="str">
        <f t="shared" si="73"/>
        <v> </v>
      </c>
    </row>
    <row r="9187" spans="7:8">
      <c r="G9187" s="31" t="str">
        <f t="shared" si="72"/>
        <v> </v>
      </c>
      <c r="H9187" s="31" t="str">
        <f t="shared" si="73"/>
        <v> </v>
      </c>
    </row>
    <row r="9188" spans="7:8">
      <c r="G9188" s="31" t="str">
        <f t="shared" si="72"/>
        <v> </v>
      </c>
      <c r="H9188" s="31" t="str">
        <f t="shared" si="73"/>
        <v> </v>
      </c>
    </row>
    <row r="9189" spans="7:8">
      <c r="G9189" s="31" t="str">
        <f t="shared" si="72"/>
        <v> </v>
      </c>
      <c r="H9189" s="31" t="str">
        <f t="shared" si="73"/>
        <v> </v>
      </c>
    </row>
    <row r="9190" spans="7:8">
      <c r="G9190" s="31" t="str">
        <f t="shared" si="72"/>
        <v> </v>
      </c>
      <c r="H9190" s="31" t="str">
        <f t="shared" si="73"/>
        <v> </v>
      </c>
    </row>
    <row r="9191" spans="7:8">
      <c r="G9191" s="31" t="str">
        <f t="shared" si="72"/>
        <v> </v>
      </c>
      <c r="H9191" s="31" t="str">
        <f t="shared" si="73"/>
        <v> </v>
      </c>
    </row>
    <row r="9192" spans="7:8">
      <c r="G9192" s="31" t="str">
        <f t="shared" si="72"/>
        <v> </v>
      </c>
      <c r="H9192" s="31" t="str">
        <f t="shared" si="73"/>
        <v> </v>
      </c>
    </row>
    <row r="9193" spans="7:8">
      <c r="G9193" s="31" t="str">
        <f t="shared" si="72"/>
        <v> </v>
      </c>
      <c r="H9193" s="31" t="str">
        <f t="shared" si="73"/>
        <v> </v>
      </c>
    </row>
    <row r="9194" spans="7:8">
      <c r="G9194" s="31" t="str">
        <f t="shared" si="72"/>
        <v> </v>
      </c>
      <c r="H9194" s="31" t="str">
        <f t="shared" si="73"/>
        <v> </v>
      </c>
    </row>
    <row r="9195" spans="7:8">
      <c r="G9195" s="31" t="str">
        <f t="shared" si="72"/>
        <v> </v>
      </c>
      <c r="H9195" s="31" t="str">
        <f t="shared" si="73"/>
        <v> </v>
      </c>
    </row>
    <row r="9196" spans="7:8">
      <c r="G9196" s="31" t="str">
        <f t="shared" si="72"/>
        <v> </v>
      </c>
      <c r="H9196" s="31" t="str">
        <f t="shared" si="73"/>
        <v> </v>
      </c>
    </row>
    <row r="9197" spans="7:8">
      <c r="G9197" s="31" t="str">
        <f t="shared" si="72"/>
        <v> </v>
      </c>
      <c r="H9197" s="31" t="str">
        <f t="shared" si="73"/>
        <v> </v>
      </c>
    </row>
    <row r="9198" spans="7:8">
      <c r="G9198" s="31" t="str">
        <f t="shared" si="72"/>
        <v> </v>
      </c>
      <c r="H9198" s="31" t="str">
        <f t="shared" si="73"/>
        <v> </v>
      </c>
    </row>
    <row r="9199" spans="7:8">
      <c r="G9199" s="31" t="str">
        <f t="shared" si="72"/>
        <v> </v>
      </c>
      <c r="H9199" s="31" t="str">
        <f t="shared" si="73"/>
        <v> </v>
      </c>
    </row>
    <row r="9200" spans="7:8">
      <c r="G9200" s="31" t="str">
        <f t="shared" si="72"/>
        <v> </v>
      </c>
      <c r="H9200" s="31" t="str">
        <f t="shared" si="73"/>
        <v> </v>
      </c>
    </row>
    <row r="9201" spans="7:8">
      <c r="G9201" s="31" t="str">
        <f t="shared" si="72"/>
        <v> </v>
      </c>
      <c r="H9201" s="31" t="str">
        <f t="shared" si="73"/>
        <v> </v>
      </c>
    </row>
    <row r="9202" spans="7:8">
      <c r="G9202" s="31" t="str">
        <f t="shared" si="72"/>
        <v> </v>
      </c>
      <c r="H9202" s="31" t="str">
        <f t="shared" si="73"/>
        <v> </v>
      </c>
    </row>
    <row r="9203" spans="7:8">
      <c r="G9203" s="31" t="str">
        <f t="shared" si="72"/>
        <v> </v>
      </c>
      <c r="H9203" s="31" t="str">
        <f t="shared" si="73"/>
        <v> </v>
      </c>
    </row>
    <row r="9204" spans="7:8">
      <c r="G9204" s="31" t="str">
        <f t="shared" si="72"/>
        <v> </v>
      </c>
      <c r="H9204" s="31" t="str">
        <f t="shared" si="73"/>
        <v> </v>
      </c>
    </row>
    <row r="9205" spans="7:8">
      <c r="G9205" s="31" t="str">
        <f t="shared" si="72"/>
        <v> </v>
      </c>
      <c r="H9205" s="31" t="str">
        <f t="shared" si="73"/>
        <v> </v>
      </c>
    </row>
    <row r="9206" spans="7:8">
      <c r="G9206" s="31" t="str">
        <f t="shared" si="72"/>
        <v> </v>
      </c>
      <c r="H9206" s="31" t="str">
        <f t="shared" si="73"/>
        <v> </v>
      </c>
    </row>
    <row r="9207" spans="7:8">
      <c r="G9207" s="31" t="str">
        <f t="shared" si="72"/>
        <v> </v>
      </c>
      <c r="H9207" s="31" t="str">
        <f t="shared" si="73"/>
        <v> </v>
      </c>
    </row>
    <row r="9208" spans="7:8">
      <c r="G9208" s="31" t="str">
        <f t="shared" si="72"/>
        <v> </v>
      </c>
      <c r="H9208" s="31" t="str">
        <f t="shared" si="73"/>
        <v> </v>
      </c>
    </row>
    <row r="9209" spans="7:8">
      <c r="G9209" s="31" t="str">
        <f t="shared" si="72"/>
        <v> </v>
      </c>
      <c r="H9209" s="31" t="str">
        <f t="shared" si="73"/>
        <v> </v>
      </c>
    </row>
    <row r="9210" spans="7:8">
      <c r="G9210" s="31" t="str">
        <f t="shared" si="72"/>
        <v> </v>
      </c>
      <c r="H9210" s="31" t="str">
        <f t="shared" si="73"/>
        <v> </v>
      </c>
    </row>
    <row r="9211" spans="7:8">
      <c r="G9211" s="31" t="str">
        <f t="shared" si="72"/>
        <v> </v>
      </c>
      <c r="H9211" s="31" t="str">
        <f t="shared" si="73"/>
        <v> </v>
      </c>
    </row>
    <row r="9212" spans="7:8">
      <c r="G9212" s="31" t="str">
        <f t="shared" si="72"/>
        <v> </v>
      </c>
      <c r="H9212" s="31" t="str">
        <f t="shared" si="73"/>
        <v> </v>
      </c>
    </row>
    <row r="9213" spans="7:8">
      <c r="G9213" s="31" t="str">
        <f t="shared" si="72"/>
        <v> </v>
      </c>
      <c r="H9213" s="31" t="str">
        <f t="shared" si="73"/>
        <v> </v>
      </c>
    </row>
    <row r="9214" spans="7:8">
      <c r="G9214" s="31" t="str">
        <f t="shared" si="72"/>
        <v> </v>
      </c>
      <c r="H9214" s="31" t="str">
        <f t="shared" si="73"/>
        <v> </v>
      </c>
    </row>
    <row r="9215" spans="7:8">
      <c r="G9215" s="31" t="str">
        <f t="shared" si="72"/>
        <v> </v>
      </c>
      <c r="H9215" s="31" t="str">
        <f t="shared" si="73"/>
        <v> </v>
      </c>
    </row>
    <row r="9216" spans="7:8">
      <c r="G9216" s="31" t="str">
        <f t="shared" si="72"/>
        <v> </v>
      </c>
      <c r="H9216" s="31" t="str">
        <f t="shared" si="73"/>
        <v> </v>
      </c>
    </row>
    <row r="9217" spans="7:8">
      <c r="G9217" s="31" t="str">
        <f t="shared" si="72"/>
        <v> </v>
      </c>
      <c r="H9217" s="31" t="str">
        <f t="shared" si="73"/>
        <v> </v>
      </c>
    </row>
    <row r="9218" spans="7:8">
      <c r="G9218" s="31" t="str">
        <f t="shared" si="72"/>
        <v> </v>
      </c>
      <c r="H9218" s="31" t="str">
        <f t="shared" si="73"/>
        <v> </v>
      </c>
    </row>
    <row r="9219" spans="7:8">
      <c r="G9219" s="31" t="str">
        <f t="shared" si="72"/>
        <v> </v>
      </c>
      <c r="H9219" s="31" t="str">
        <f t="shared" si="73"/>
        <v> </v>
      </c>
    </row>
    <row r="9220" spans="7:8">
      <c r="G9220" s="31" t="str">
        <f t="shared" si="72"/>
        <v> </v>
      </c>
      <c r="H9220" s="31" t="str">
        <f t="shared" si="73"/>
        <v> </v>
      </c>
    </row>
    <row r="9221" spans="7:8">
      <c r="G9221" s="31" t="str">
        <f t="shared" si="72"/>
        <v> </v>
      </c>
      <c r="H9221" s="31" t="str">
        <f t="shared" si="73"/>
        <v> </v>
      </c>
    </row>
    <row r="9222" spans="7:8">
      <c r="G9222" s="31" t="str">
        <f t="shared" si="72"/>
        <v> </v>
      </c>
      <c r="H9222" s="31" t="str">
        <f t="shared" si="73"/>
        <v> </v>
      </c>
    </row>
    <row r="9223" spans="7:8">
      <c r="G9223" s="31" t="str">
        <f t="shared" si="72"/>
        <v> </v>
      </c>
      <c r="H9223" s="31" t="str">
        <f t="shared" si="73"/>
        <v> </v>
      </c>
    </row>
    <row r="9224" spans="7:8">
      <c r="G9224" s="31" t="str">
        <f t="shared" si="72"/>
        <v> </v>
      </c>
      <c r="H9224" s="31" t="str">
        <f t="shared" si="73"/>
        <v> </v>
      </c>
    </row>
    <row r="9225" spans="7:8">
      <c r="G9225" s="31" t="str">
        <f t="shared" si="72"/>
        <v> </v>
      </c>
      <c r="H9225" s="31" t="str">
        <f t="shared" si="73"/>
        <v> </v>
      </c>
    </row>
    <row r="9226" spans="7:8">
      <c r="G9226" s="31" t="str">
        <f t="shared" si="72"/>
        <v> </v>
      </c>
      <c r="H9226" s="31" t="str">
        <f t="shared" si="73"/>
        <v> </v>
      </c>
    </row>
    <row r="9227" spans="7:8">
      <c r="G9227" s="31" t="str">
        <f t="shared" si="72"/>
        <v> </v>
      </c>
      <c r="H9227" s="31" t="str">
        <f t="shared" si="73"/>
        <v> </v>
      </c>
    </row>
    <row r="9228" spans="7:8">
      <c r="G9228" s="31" t="str">
        <f t="shared" si="72"/>
        <v> </v>
      </c>
      <c r="H9228" s="31" t="str">
        <f t="shared" si="73"/>
        <v> </v>
      </c>
    </row>
    <row r="9229" spans="7:8">
      <c r="G9229" s="31" t="str">
        <f t="shared" si="72"/>
        <v> </v>
      </c>
      <c r="H9229" s="31" t="str">
        <f t="shared" si="73"/>
        <v> </v>
      </c>
    </row>
    <row r="9230" spans="7:8">
      <c r="G9230" s="31" t="str">
        <f t="shared" si="72"/>
        <v> </v>
      </c>
      <c r="H9230" s="31" t="str">
        <f t="shared" si="73"/>
        <v> </v>
      </c>
    </row>
    <row r="9231" spans="7:8">
      <c r="G9231" s="31" t="str">
        <f t="shared" si="72"/>
        <v> </v>
      </c>
      <c r="H9231" s="31" t="str">
        <f t="shared" si="73"/>
        <v> </v>
      </c>
    </row>
    <row r="9232" spans="7:8">
      <c r="G9232" s="31" t="str">
        <f t="shared" si="72"/>
        <v> </v>
      </c>
      <c r="H9232" s="31" t="str">
        <f t="shared" si="73"/>
        <v> </v>
      </c>
    </row>
    <row r="9233" spans="7:8">
      <c r="G9233" s="31" t="str">
        <f t="shared" si="72"/>
        <v> </v>
      </c>
      <c r="H9233" s="31" t="str">
        <f t="shared" si="73"/>
        <v> </v>
      </c>
    </row>
    <row r="9234" spans="7:8">
      <c r="G9234" s="31" t="str">
        <f t="shared" si="72"/>
        <v> </v>
      </c>
      <c r="H9234" s="31" t="str">
        <f t="shared" si="73"/>
        <v> </v>
      </c>
    </row>
    <row r="9235" spans="7:8">
      <c r="G9235" s="31" t="str">
        <f t="shared" si="72"/>
        <v> </v>
      </c>
      <c r="H9235" s="31" t="str">
        <f t="shared" si="73"/>
        <v> </v>
      </c>
    </row>
    <row r="9236" spans="7:8">
      <c r="G9236" s="31" t="str">
        <f t="shared" si="72"/>
        <v> </v>
      </c>
      <c r="H9236" s="31" t="str">
        <f t="shared" si="73"/>
        <v> </v>
      </c>
    </row>
    <row r="9237" spans="7:8">
      <c r="G9237" s="31" t="str">
        <f t="shared" si="72"/>
        <v> </v>
      </c>
      <c r="H9237" s="31" t="str">
        <f t="shared" si="73"/>
        <v> </v>
      </c>
    </row>
    <row r="9238" spans="7:8">
      <c r="G9238" s="31" t="str">
        <f t="shared" si="72"/>
        <v> </v>
      </c>
      <c r="H9238" s="31" t="str">
        <f t="shared" si="73"/>
        <v> </v>
      </c>
    </row>
    <row r="9239" spans="7:8">
      <c r="G9239" s="31" t="str">
        <f t="shared" si="72"/>
        <v> </v>
      </c>
      <c r="H9239" s="31" t="str">
        <f t="shared" si="73"/>
        <v> </v>
      </c>
    </row>
    <row r="9240" spans="7:8">
      <c r="G9240" s="31" t="str">
        <f t="shared" si="72"/>
        <v> </v>
      </c>
      <c r="H9240" s="31" t="str">
        <f t="shared" si="73"/>
        <v> </v>
      </c>
    </row>
    <row r="9241" spans="7:8">
      <c r="G9241" s="31" t="str">
        <f t="shared" si="72"/>
        <v> </v>
      </c>
      <c r="H9241" s="31" t="str">
        <f t="shared" si="73"/>
        <v> </v>
      </c>
    </row>
    <row r="9242" spans="7:8">
      <c r="G9242" s="31" t="str">
        <f t="shared" si="72"/>
        <v> </v>
      </c>
      <c r="H9242" s="31" t="str">
        <f t="shared" si="73"/>
        <v> </v>
      </c>
    </row>
    <row r="9243" spans="7:8">
      <c r="G9243" s="31" t="str">
        <f t="shared" si="72"/>
        <v> </v>
      </c>
      <c r="H9243" s="31" t="str">
        <f t="shared" si="73"/>
        <v> </v>
      </c>
    </row>
    <row r="9244" spans="7:8">
      <c r="G9244" s="31" t="str">
        <f t="shared" si="72"/>
        <v> </v>
      </c>
      <c r="H9244" s="31" t="str">
        <f t="shared" si="73"/>
        <v> </v>
      </c>
    </row>
    <row r="9245" spans="7:8">
      <c r="G9245" s="31" t="str">
        <f t="shared" si="72"/>
        <v> </v>
      </c>
      <c r="H9245" s="31" t="str">
        <f t="shared" si="73"/>
        <v> </v>
      </c>
    </row>
    <row r="9246" spans="7:8">
      <c r="G9246" s="31" t="str">
        <f t="shared" si="72"/>
        <v> </v>
      </c>
      <c r="H9246" s="31" t="str">
        <f t="shared" si="73"/>
        <v> </v>
      </c>
    </row>
    <row r="9247" spans="7:8">
      <c r="G9247" s="31" t="str">
        <f t="shared" si="72"/>
        <v> </v>
      </c>
      <c r="H9247" s="31" t="str">
        <f t="shared" si="73"/>
        <v> </v>
      </c>
    </row>
    <row r="9248" spans="7:8">
      <c r="G9248" s="31" t="str">
        <f t="shared" si="72"/>
        <v> </v>
      </c>
      <c r="H9248" s="31" t="str">
        <f t="shared" si="73"/>
        <v> </v>
      </c>
    </row>
    <row r="9249" spans="7:8">
      <c r="G9249" s="31" t="str">
        <f t="shared" si="72"/>
        <v> </v>
      </c>
      <c r="H9249" s="31" t="str">
        <f t="shared" si="73"/>
        <v> </v>
      </c>
    </row>
    <row r="9250" spans="7:8">
      <c r="G9250" s="31" t="str">
        <f t="shared" si="72"/>
        <v> </v>
      </c>
      <c r="H9250" s="31" t="str">
        <f t="shared" si="73"/>
        <v> </v>
      </c>
    </row>
    <row r="9251" spans="7:8">
      <c r="G9251" s="31" t="str">
        <f t="shared" si="72"/>
        <v> </v>
      </c>
      <c r="H9251" s="31" t="str">
        <f t="shared" si="73"/>
        <v> </v>
      </c>
    </row>
    <row r="9252" spans="7:8">
      <c r="G9252" s="31" t="str">
        <f t="shared" si="72"/>
        <v> </v>
      </c>
      <c r="H9252" s="31" t="str">
        <f t="shared" si="73"/>
        <v> </v>
      </c>
    </row>
    <row r="9253" spans="7:8">
      <c r="G9253" s="31" t="str">
        <f t="shared" si="72"/>
        <v> </v>
      </c>
      <c r="H9253" s="31" t="str">
        <f t="shared" si="73"/>
        <v> </v>
      </c>
    </row>
    <row r="9254" spans="7:8">
      <c r="G9254" s="31" t="str">
        <f t="shared" si="72"/>
        <v> </v>
      </c>
      <c r="H9254" s="31" t="str">
        <f t="shared" si="73"/>
        <v> </v>
      </c>
    </row>
    <row r="9255" spans="7:8">
      <c r="G9255" s="31" t="str">
        <f t="shared" si="72"/>
        <v> </v>
      </c>
      <c r="H9255" s="31" t="str">
        <f t="shared" si="73"/>
        <v> </v>
      </c>
    </row>
    <row r="9256" spans="7:8">
      <c r="G9256" s="31" t="str">
        <f t="shared" si="72"/>
        <v> </v>
      </c>
      <c r="H9256" s="31" t="str">
        <f t="shared" si="73"/>
        <v> </v>
      </c>
    </row>
    <row r="9257" spans="7:8">
      <c r="G9257" s="31" t="str">
        <f t="shared" si="72"/>
        <v> </v>
      </c>
      <c r="H9257" s="31" t="str">
        <f t="shared" si="73"/>
        <v> </v>
      </c>
    </row>
    <row r="9258" spans="7:8">
      <c r="G9258" s="31" t="str">
        <f t="shared" si="72"/>
        <v> </v>
      </c>
      <c r="H9258" s="31" t="str">
        <f t="shared" si="73"/>
        <v> </v>
      </c>
    </row>
    <row r="9259" spans="7:8">
      <c r="G9259" s="31" t="str">
        <f t="shared" si="72"/>
        <v> </v>
      </c>
      <c r="H9259" s="31" t="str">
        <f t="shared" si="73"/>
        <v> </v>
      </c>
    </row>
    <row r="9260" spans="7:8">
      <c r="G9260" s="31" t="str">
        <f t="shared" si="72"/>
        <v> </v>
      </c>
      <c r="H9260" s="31" t="str">
        <f t="shared" si="73"/>
        <v> </v>
      </c>
    </row>
    <row r="9261" spans="7:8">
      <c r="G9261" s="31" t="str">
        <f t="shared" si="72"/>
        <v> </v>
      </c>
      <c r="H9261" s="31" t="str">
        <f t="shared" si="73"/>
        <v> </v>
      </c>
    </row>
    <row r="9262" spans="7:8">
      <c r="G9262" s="31" t="str">
        <f t="shared" si="72"/>
        <v> </v>
      </c>
      <c r="H9262" s="31" t="str">
        <f t="shared" si="73"/>
        <v> </v>
      </c>
    </row>
    <row r="9263" spans="7:8">
      <c r="G9263" s="31" t="str">
        <f t="shared" si="72"/>
        <v> </v>
      </c>
      <c r="H9263" s="31" t="str">
        <f t="shared" si="73"/>
        <v> </v>
      </c>
    </row>
    <row r="9264" spans="7:8">
      <c r="G9264" s="31" t="str">
        <f t="shared" si="72"/>
        <v> </v>
      </c>
      <c r="H9264" s="31" t="str">
        <f t="shared" si="73"/>
        <v> </v>
      </c>
    </row>
    <row r="9265" spans="7:8">
      <c r="G9265" s="31" t="str">
        <f t="shared" si="72"/>
        <v> </v>
      </c>
      <c r="H9265" s="31" t="str">
        <f t="shared" si="73"/>
        <v> </v>
      </c>
    </row>
    <row r="9266" spans="7:8">
      <c r="G9266" s="31" t="str">
        <f t="shared" si="72"/>
        <v> </v>
      </c>
      <c r="H9266" s="31" t="str">
        <f t="shared" si="73"/>
        <v> </v>
      </c>
    </row>
    <row r="9267" spans="7:8">
      <c r="G9267" s="31" t="str">
        <f t="shared" si="72"/>
        <v> </v>
      </c>
      <c r="H9267" s="31" t="str">
        <f t="shared" si="73"/>
        <v> </v>
      </c>
    </row>
    <row r="9268" spans="7:8">
      <c r="G9268" s="31" t="str">
        <f t="shared" si="72"/>
        <v> </v>
      </c>
      <c r="H9268" s="31" t="str">
        <f t="shared" si="73"/>
        <v> </v>
      </c>
    </row>
    <row r="9269" spans="7:8">
      <c r="G9269" s="31" t="str">
        <f t="shared" si="72"/>
        <v> </v>
      </c>
      <c r="H9269" s="31" t="str">
        <f t="shared" si="73"/>
        <v> </v>
      </c>
    </row>
    <row r="9270" spans="7:8">
      <c r="G9270" s="31" t="str">
        <f t="shared" si="72"/>
        <v> </v>
      </c>
      <c r="H9270" s="31" t="str">
        <f t="shared" si="73"/>
        <v> </v>
      </c>
    </row>
    <row r="9271" spans="7:8">
      <c r="G9271" s="31" t="str">
        <f t="shared" si="72"/>
        <v> </v>
      </c>
      <c r="H9271" s="31" t="str">
        <f t="shared" si="73"/>
        <v> </v>
      </c>
    </row>
    <row r="9272" spans="7:8">
      <c r="G9272" s="31" t="str">
        <f t="shared" si="72"/>
        <v> </v>
      </c>
      <c r="H9272" s="31" t="str">
        <f t="shared" si="73"/>
        <v> </v>
      </c>
    </row>
    <row r="9273" spans="7:8">
      <c r="G9273" s="31" t="str">
        <f t="shared" si="72"/>
        <v> </v>
      </c>
      <c r="H9273" s="31" t="str">
        <f t="shared" si="73"/>
        <v> </v>
      </c>
    </row>
    <row r="9274" spans="7:8">
      <c r="G9274" s="31" t="str">
        <f t="shared" si="72"/>
        <v> </v>
      </c>
      <c r="H9274" s="31" t="str">
        <f t="shared" si="73"/>
        <v> </v>
      </c>
    </row>
    <row r="9275" spans="7:8">
      <c r="G9275" s="31" t="str">
        <f t="shared" si="72"/>
        <v> </v>
      </c>
      <c r="H9275" s="31" t="str">
        <f t="shared" si="73"/>
        <v> </v>
      </c>
    </row>
    <row r="9276" spans="7:8">
      <c r="G9276" s="31" t="str">
        <f t="shared" si="72"/>
        <v> </v>
      </c>
      <c r="H9276" s="31" t="str">
        <f t="shared" si="73"/>
        <v> </v>
      </c>
    </row>
    <row r="9277" spans="7:8">
      <c r="G9277" s="31" t="str">
        <f t="shared" si="72"/>
        <v> </v>
      </c>
      <c r="H9277" s="31" t="str">
        <f t="shared" si="73"/>
        <v> </v>
      </c>
    </row>
    <row r="9278" spans="7:8">
      <c r="G9278" s="31" t="str">
        <f t="shared" si="72"/>
        <v> </v>
      </c>
      <c r="H9278" s="31" t="str">
        <f t="shared" si="73"/>
        <v> </v>
      </c>
    </row>
    <row r="9279" spans="7:8">
      <c r="G9279" s="31" t="str">
        <f t="shared" si="72"/>
        <v> </v>
      </c>
      <c r="H9279" s="31" t="str">
        <f t="shared" si="73"/>
        <v> </v>
      </c>
    </row>
    <row r="9280" spans="7:8">
      <c r="G9280" s="31" t="str">
        <f t="shared" si="72"/>
        <v> </v>
      </c>
      <c r="H9280" s="31" t="str">
        <f t="shared" si="73"/>
        <v> </v>
      </c>
    </row>
    <row r="9281" spans="7:8">
      <c r="G9281" s="31" t="str">
        <f t="shared" si="72"/>
        <v> </v>
      </c>
      <c r="H9281" s="31" t="str">
        <f t="shared" si="73"/>
        <v> </v>
      </c>
    </row>
    <row r="9282" spans="7:8">
      <c r="G9282" s="31" t="str">
        <f t="shared" si="72"/>
        <v> </v>
      </c>
      <c r="H9282" s="31" t="str">
        <f t="shared" si="73"/>
        <v> </v>
      </c>
    </row>
    <row r="9283" spans="7:8">
      <c r="G9283" s="31" t="str">
        <f t="shared" si="72"/>
        <v> </v>
      </c>
      <c r="H9283" s="31" t="str">
        <f t="shared" si="73"/>
        <v> </v>
      </c>
    </row>
    <row r="9284" spans="7:8">
      <c r="G9284" s="31" t="str">
        <f t="shared" si="72"/>
        <v> </v>
      </c>
      <c r="H9284" s="31" t="str">
        <f t="shared" si="73"/>
        <v> </v>
      </c>
    </row>
    <row r="9285" spans="7:8">
      <c r="G9285" s="31" t="str">
        <f t="shared" si="72"/>
        <v> </v>
      </c>
      <c r="H9285" s="31" t="str">
        <f t="shared" si="73"/>
        <v> </v>
      </c>
    </row>
    <row r="9286" spans="7:8">
      <c r="G9286" s="31" t="str">
        <f t="shared" si="72"/>
        <v> </v>
      </c>
      <c r="H9286" s="31" t="str">
        <f t="shared" si="73"/>
        <v> </v>
      </c>
    </row>
    <row r="9287" spans="7:8">
      <c r="G9287" s="31" t="str">
        <f t="shared" si="72"/>
        <v> </v>
      </c>
      <c r="H9287" s="31" t="str">
        <f t="shared" si="73"/>
        <v> </v>
      </c>
    </row>
    <row r="9288" spans="7:8">
      <c r="G9288" s="31" t="str">
        <f t="shared" si="72"/>
        <v> </v>
      </c>
      <c r="H9288" s="31" t="str">
        <f t="shared" si="73"/>
        <v> </v>
      </c>
    </row>
    <row r="9289" spans="7:8">
      <c r="G9289" s="31" t="str">
        <f t="shared" si="72"/>
        <v> </v>
      </c>
      <c r="H9289" s="31" t="str">
        <f t="shared" si="73"/>
        <v> </v>
      </c>
    </row>
    <row r="9290" spans="7:8">
      <c r="G9290" s="31" t="str">
        <f t="shared" si="72"/>
        <v> </v>
      </c>
      <c r="H9290" s="31" t="str">
        <f t="shared" si="73"/>
        <v> </v>
      </c>
    </row>
    <row r="9291" spans="7:8">
      <c r="G9291" s="31" t="str">
        <f t="shared" si="72"/>
        <v> </v>
      </c>
      <c r="H9291" s="31" t="str">
        <f t="shared" si="73"/>
        <v> </v>
      </c>
    </row>
    <row r="9292" spans="7:8">
      <c r="G9292" s="31" t="str">
        <f t="shared" si="72"/>
        <v> </v>
      </c>
      <c r="H9292" s="31" t="str">
        <f t="shared" si="73"/>
        <v> </v>
      </c>
    </row>
    <row r="9293" spans="7:8">
      <c r="G9293" s="31" t="str">
        <f t="shared" si="72"/>
        <v> </v>
      </c>
      <c r="H9293" s="31" t="str">
        <f t="shared" si="73"/>
        <v> </v>
      </c>
    </row>
    <row r="9294" spans="7:8">
      <c r="G9294" s="31" t="str">
        <f t="shared" si="72"/>
        <v> </v>
      </c>
      <c r="H9294" s="31" t="str">
        <f t="shared" si="73"/>
        <v> </v>
      </c>
    </row>
    <row r="9295" spans="7:8">
      <c r="G9295" s="31" t="str">
        <f t="shared" si="72"/>
        <v> </v>
      </c>
      <c r="H9295" s="31" t="str">
        <f t="shared" si="73"/>
        <v> </v>
      </c>
    </row>
    <row r="9296" spans="7:8">
      <c r="G9296" s="31" t="str">
        <f t="shared" si="72"/>
        <v> </v>
      </c>
      <c r="H9296" s="31" t="str">
        <f t="shared" si="73"/>
        <v> </v>
      </c>
    </row>
    <row r="9297" spans="7:8">
      <c r="G9297" s="31" t="str">
        <f t="shared" si="72"/>
        <v> </v>
      </c>
      <c r="H9297" s="31" t="str">
        <f t="shared" si="73"/>
        <v> </v>
      </c>
    </row>
    <row r="9298" spans="7:8">
      <c r="G9298" s="31" t="str">
        <f t="shared" si="72"/>
        <v> </v>
      </c>
      <c r="H9298" s="31" t="str">
        <f t="shared" si="73"/>
        <v> </v>
      </c>
    </row>
    <row r="9299" spans="7:8">
      <c r="G9299" s="31" t="str">
        <f t="shared" si="72"/>
        <v> </v>
      </c>
      <c r="H9299" s="31" t="str">
        <f t="shared" si="73"/>
        <v> </v>
      </c>
    </row>
    <row r="9300" spans="7:8">
      <c r="G9300" s="31" t="str">
        <f t="shared" si="72"/>
        <v> </v>
      </c>
      <c r="H9300" s="31" t="str">
        <f t="shared" si="73"/>
        <v> </v>
      </c>
    </row>
    <row r="9301" spans="7:8">
      <c r="G9301" s="31" t="str">
        <f t="shared" si="72"/>
        <v> </v>
      </c>
      <c r="H9301" s="31" t="str">
        <f t="shared" si="73"/>
        <v> </v>
      </c>
    </row>
    <row r="9302" spans="7:8">
      <c r="G9302" s="31" t="str">
        <f t="shared" si="72"/>
        <v> </v>
      </c>
      <c r="H9302" s="31" t="str">
        <f t="shared" si="73"/>
        <v> </v>
      </c>
    </row>
    <row r="9303" spans="7:8">
      <c r="G9303" s="31" t="str">
        <f t="shared" si="72"/>
        <v> </v>
      </c>
      <c r="H9303" s="31" t="str">
        <f t="shared" si="73"/>
        <v> </v>
      </c>
    </row>
    <row r="9304" spans="7:8">
      <c r="G9304" s="31" t="str">
        <f t="shared" si="72"/>
        <v> </v>
      </c>
      <c r="H9304" s="31" t="str">
        <f t="shared" si="73"/>
        <v> </v>
      </c>
    </row>
    <row r="9305" spans="7:8">
      <c r="G9305" s="31" t="str">
        <f t="shared" si="72"/>
        <v> </v>
      </c>
      <c r="H9305" s="31" t="str">
        <f t="shared" si="73"/>
        <v> </v>
      </c>
    </row>
    <row r="9306" spans="7:8">
      <c r="G9306" s="31" t="str">
        <f t="shared" si="72"/>
        <v> </v>
      </c>
      <c r="H9306" s="31" t="str">
        <f t="shared" si="73"/>
        <v> </v>
      </c>
    </row>
    <row r="9307" spans="7:8">
      <c r="G9307" s="31" t="str">
        <f t="shared" si="72"/>
        <v> </v>
      </c>
      <c r="H9307" s="31" t="str">
        <f t="shared" si="73"/>
        <v> </v>
      </c>
    </row>
    <row r="9308" spans="7:8">
      <c r="G9308" s="31" t="str">
        <f t="shared" si="72"/>
        <v> </v>
      </c>
      <c r="H9308" s="31" t="str">
        <f t="shared" si="73"/>
        <v> </v>
      </c>
    </row>
    <row r="9309" spans="7:8">
      <c r="G9309" s="31" t="str">
        <f t="shared" si="72"/>
        <v> </v>
      </c>
      <c r="H9309" s="31" t="str">
        <f t="shared" si="73"/>
        <v> </v>
      </c>
    </row>
    <row r="9310" spans="7:8">
      <c r="G9310" s="31" t="str">
        <f t="shared" si="72"/>
        <v> </v>
      </c>
      <c r="H9310" s="31" t="str">
        <f t="shared" si="73"/>
        <v> </v>
      </c>
    </row>
    <row r="9311" spans="7:8">
      <c r="G9311" s="31" t="str">
        <f t="shared" si="72"/>
        <v> </v>
      </c>
      <c r="H9311" s="31" t="str">
        <f t="shared" si="73"/>
        <v> </v>
      </c>
    </row>
    <row r="9312" spans="7:8">
      <c r="G9312" s="31" t="str">
        <f t="shared" si="72"/>
        <v> </v>
      </c>
      <c r="H9312" s="31" t="str">
        <f t="shared" si="73"/>
        <v> </v>
      </c>
    </row>
    <row r="9313" spans="7:8">
      <c r="G9313" s="31" t="str">
        <f t="shared" si="72"/>
        <v> </v>
      </c>
      <c r="H9313" s="31" t="str">
        <f t="shared" si="73"/>
        <v> </v>
      </c>
    </row>
    <row r="9314" spans="7:8">
      <c r="G9314" s="31" t="str">
        <f t="shared" si="72"/>
        <v> </v>
      </c>
      <c r="H9314" s="31" t="str">
        <f t="shared" si="73"/>
        <v> </v>
      </c>
    </row>
    <row r="9315" spans="7:8">
      <c r="G9315" s="31" t="str">
        <f t="shared" si="72"/>
        <v> </v>
      </c>
      <c r="H9315" s="31" t="str">
        <f t="shared" si="73"/>
        <v> </v>
      </c>
    </row>
    <row r="9316" spans="7:8">
      <c r="G9316" s="31" t="str">
        <f t="shared" si="72"/>
        <v> </v>
      </c>
      <c r="H9316" s="31" t="str">
        <f t="shared" si="73"/>
        <v> </v>
      </c>
    </row>
    <row r="9317" spans="7:8">
      <c r="G9317" s="31" t="str">
        <f t="shared" si="72"/>
        <v> </v>
      </c>
      <c r="H9317" s="31" t="str">
        <f t="shared" si="73"/>
        <v> </v>
      </c>
    </row>
    <row r="9318" spans="7:8">
      <c r="G9318" s="31" t="str">
        <f t="shared" si="72"/>
        <v> </v>
      </c>
      <c r="H9318" s="31" t="str">
        <f t="shared" si="73"/>
        <v> </v>
      </c>
    </row>
    <row r="9319" spans="7:8">
      <c r="G9319" s="31" t="str">
        <f t="shared" si="72"/>
        <v> </v>
      </c>
      <c r="H9319" s="31" t="str">
        <f t="shared" si="73"/>
        <v> </v>
      </c>
    </row>
    <row r="9320" spans="7:8">
      <c r="G9320" s="31" t="str">
        <f t="shared" si="72"/>
        <v> </v>
      </c>
      <c r="H9320" s="31" t="str">
        <f t="shared" si="73"/>
        <v> </v>
      </c>
    </row>
    <row r="9321" spans="7:8">
      <c r="G9321" s="31" t="str">
        <f t="shared" si="72"/>
        <v> </v>
      </c>
      <c r="H9321" s="31" t="str">
        <f t="shared" si="73"/>
        <v> </v>
      </c>
    </row>
    <row r="9322" spans="7:8">
      <c r="G9322" s="31" t="str">
        <f t="shared" si="72"/>
        <v> </v>
      </c>
      <c r="H9322" s="31" t="str">
        <f t="shared" si="73"/>
        <v> </v>
      </c>
    </row>
    <row r="9323" spans="7:8">
      <c r="G9323" s="31" t="str">
        <f t="shared" si="72"/>
        <v> </v>
      </c>
      <c r="H9323" s="31" t="str">
        <f t="shared" si="73"/>
        <v> </v>
      </c>
    </row>
    <row r="9324" spans="7:8">
      <c r="G9324" s="31" t="str">
        <f t="shared" si="72"/>
        <v> </v>
      </c>
      <c r="H9324" s="31" t="str">
        <f t="shared" si="73"/>
        <v> </v>
      </c>
    </row>
    <row r="9325" spans="7:8">
      <c r="G9325" s="31" t="str">
        <f t="shared" si="72"/>
        <v> </v>
      </c>
      <c r="H9325" s="31" t="str">
        <f t="shared" si="73"/>
        <v> </v>
      </c>
    </row>
    <row r="9326" spans="7:8">
      <c r="G9326" s="31" t="str">
        <f t="shared" si="72"/>
        <v> </v>
      </c>
      <c r="H9326" s="31" t="str">
        <f t="shared" si="73"/>
        <v> </v>
      </c>
    </row>
    <row r="9327" spans="7:8">
      <c r="G9327" s="31" t="str">
        <f t="shared" si="72"/>
        <v> </v>
      </c>
      <c r="H9327" s="31" t="str">
        <f t="shared" si="73"/>
        <v> </v>
      </c>
    </row>
    <row r="9328" spans="7:8">
      <c r="G9328" s="31" t="str">
        <f t="shared" si="72"/>
        <v> </v>
      </c>
      <c r="H9328" s="31" t="str">
        <f t="shared" si="73"/>
        <v> </v>
      </c>
    </row>
    <row r="9329" spans="7:8">
      <c r="G9329" s="31" t="str">
        <f t="shared" si="72"/>
        <v> </v>
      </c>
      <c r="H9329" s="31" t="str">
        <f t="shared" si="73"/>
        <v> </v>
      </c>
    </row>
    <row r="9330" spans="7:8">
      <c r="G9330" s="31" t="str">
        <f t="shared" si="72"/>
        <v> </v>
      </c>
      <c r="H9330" s="31" t="str">
        <f t="shared" si="73"/>
        <v> </v>
      </c>
    </row>
    <row r="9331" spans="7:8">
      <c r="G9331" s="31" t="str">
        <f t="shared" si="72"/>
        <v> </v>
      </c>
      <c r="H9331" s="31" t="str">
        <f t="shared" si="73"/>
        <v> </v>
      </c>
    </row>
    <row r="9332" spans="7:8">
      <c r="G9332" s="31" t="str">
        <f t="shared" si="72"/>
        <v> </v>
      </c>
      <c r="H9332" s="31" t="str">
        <f t="shared" si="73"/>
        <v> </v>
      </c>
    </row>
    <row r="9333" spans="7:8">
      <c r="G9333" s="31" t="str">
        <f t="shared" si="72"/>
        <v> </v>
      </c>
      <c r="H9333" s="31" t="str">
        <f t="shared" si="73"/>
        <v> </v>
      </c>
    </row>
    <row r="9334" spans="7:8">
      <c r="G9334" s="31" t="str">
        <f t="shared" si="72"/>
        <v> </v>
      </c>
      <c r="H9334" s="31" t="str">
        <f t="shared" si="73"/>
        <v> </v>
      </c>
    </row>
    <row r="9335" spans="7:8">
      <c r="G9335" s="31" t="str">
        <f t="shared" si="72"/>
        <v> </v>
      </c>
      <c r="H9335" s="31" t="str">
        <f t="shared" si="73"/>
        <v> </v>
      </c>
    </row>
    <row r="9336" spans="7:8">
      <c r="G9336" s="31" t="str">
        <f t="shared" si="72"/>
        <v> </v>
      </c>
      <c r="H9336" s="31" t="str">
        <f t="shared" si="73"/>
        <v> </v>
      </c>
    </row>
    <row r="9337" spans="7:8">
      <c r="G9337" s="31" t="str">
        <f t="shared" si="72"/>
        <v> </v>
      </c>
      <c r="H9337" s="31" t="str">
        <f t="shared" si="73"/>
        <v> </v>
      </c>
    </row>
    <row r="9338" spans="7:8">
      <c r="G9338" s="31" t="str">
        <f t="shared" si="72"/>
        <v> </v>
      </c>
      <c r="H9338" s="31" t="str">
        <f t="shared" si="73"/>
        <v> </v>
      </c>
    </row>
    <row r="9339" spans="7:8">
      <c r="G9339" s="31" t="str">
        <f t="shared" si="72"/>
        <v> </v>
      </c>
      <c r="H9339" s="31" t="str">
        <f t="shared" si="73"/>
        <v> </v>
      </c>
    </row>
    <row r="9340" spans="7:8">
      <c r="G9340" s="31" t="str">
        <f t="shared" si="72"/>
        <v> </v>
      </c>
      <c r="H9340" s="31" t="str">
        <f t="shared" si="73"/>
        <v> </v>
      </c>
    </row>
    <row r="9341" spans="7:8">
      <c r="G9341" s="31" t="str">
        <f t="shared" si="72"/>
        <v> </v>
      </c>
      <c r="H9341" s="31" t="str">
        <f t="shared" si="73"/>
        <v> </v>
      </c>
    </row>
    <row r="9342" spans="7:8">
      <c r="G9342" s="31" t="str">
        <f t="shared" si="72"/>
        <v> </v>
      </c>
      <c r="H9342" s="31" t="str">
        <f t="shared" si="73"/>
        <v> </v>
      </c>
    </row>
    <row r="9343" spans="7:8">
      <c r="G9343" s="31" t="str">
        <f t="shared" si="72"/>
        <v> </v>
      </c>
      <c r="H9343" s="31" t="str">
        <f t="shared" si="73"/>
        <v> </v>
      </c>
    </row>
    <row r="9344" spans="7:8">
      <c r="G9344" s="31" t="str">
        <f t="shared" si="72"/>
        <v> </v>
      </c>
      <c r="H9344" s="31" t="str">
        <f t="shared" si="73"/>
        <v> </v>
      </c>
    </row>
    <row r="9345" spans="7:8">
      <c r="G9345" s="31" t="str">
        <f t="shared" si="72"/>
        <v> </v>
      </c>
      <c r="H9345" s="31" t="str">
        <f t="shared" si="73"/>
        <v> </v>
      </c>
    </row>
    <row r="9346" spans="7:8">
      <c r="G9346" s="31" t="str">
        <f t="shared" si="72"/>
        <v> </v>
      </c>
      <c r="H9346" s="31" t="str">
        <f t="shared" si="73"/>
        <v> </v>
      </c>
    </row>
    <row r="9347" spans="7:8">
      <c r="G9347" s="31" t="str">
        <f t="shared" si="72"/>
        <v> </v>
      </c>
      <c r="H9347" s="31" t="str">
        <f t="shared" si="73"/>
        <v> </v>
      </c>
    </row>
    <row r="9348" spans="7:8">
      <c r="G9348" s="31" t="str">
        <f t="shared" si="72"/>
        <v> </v>
      </c>
      <c r="H9348" s="31" t="str">
        <f t="shared" si="73"/>
        <v> </v>
      </c>
    </row>
    <row r="9349" spans="7:8">
      <c r="G9349" s="31" t="str">
        <f t="shared" si="72"/>
        <v> </v>
      </c>
      <c r="H9349" s="31" t="str">
        <f t="shared" si="73"/>
        <v> </v>
      </c>
    </row>
    <row r="9350" spans="7:8">
      <c r="G9350" s="31" t="str">
        <f t="shared" si="72"/>
        <v> </v>
      </c>
      <c r="H9350" s="31" t="str">
        <f t="shared" si="73"/>
        <v> </v>
      </c>
    </row>
    <row r="9351" spans="7:8">
      <c r="G9351" s="31" t="str">
        <f t="shared" si="72"/>
        <v> </v>
      </c>
      <c r="H9351" s="31" t="str">
        <f t="shared" si="73"/>
        <v> </v>
      </c>
    </row>
    <row r="9352" spans="7:8">
      <c r="G9352" s="31" t="str">
        <f t="shared" si="72"/>
        <v> </v>
      </c>
      <c r="H9352" s="31" t="str">
        <f t="shared" si="73"/>
        <v> </v>
      </c>
    </row>
    <row r="9353" spans="7:8">
      <c r="G9353" s="31" t="str">
        <f t="shared" si="72"/>
        <v> </v>
      </c>
      <c r="H9353" s="31" t="str">
        <f t="shared" si="73"/>
        <v> </v>
      </c>
    </row>
    <row r="9354" spans="7:8">
      <c r="G9354" s="31" t="str">
        <f t="shared" si="72"/>
        <v> </v>
      </c>
      <c r="H9354" s="31" t="str">
        <f t="shared" si="73"/>
        <v> </v>
      </c>
    </row>
    <row r="9355" spans="7:8">
      <c r="G9355" s="31" t="str">
        <f t="shared" si="72"/>
        <v> </v>
      </c>
      <c r="H9355" s="31" t="str">
        <f t="shared" si="73"/>
        <v> </v>
      </c>
    </row>
    <row r="9356" spans="7:8">
      <c r="G9356" s="31" t="str">
        <f t="shared" si="72"/>
        <v> </v>
      </c>
      <c r="H9356" s="31" t="str">
        <f t="shared" si="73"/>
        <v> </v>
      </c>
    </row>
    <row r="9357" spans="7:8">
      <c r="G9357" s="31" t="str">
        <f t="shared" si="72"/>
        <v> </v>
      </c>
      <c r="H9357" s="31" t="str">
        <f t="shared" si="73"/>
        <v> </v>
      </c>
    </row>
    <row r="9358" spans="7:8">
      <c r="G9358" s="31" t="str">
        <f t="shared" si="72"/>
        <v> </v>
      </c>
      <c r="H9358" s="31" t="str">
        <f t="shared" si="73"/>
        <v> </v>
      </c>
    </row>
    <row r="9359" spans="7:8">
      <c r="G9359" s="31" t="str">
        <f t="shared" si="72"/>
        <v> </v>
      </c>
      <c r="H9359" s="31" t="str">
        <f t="shared" si="73"/>
        <v> </v>
      </c>
    </row>
    <row r="9360" spans="7:8">
      <c r="G9360" s="31" t="str">
        <f t="shared" si="72"/>
        <v> </v>
      </c>
      <c r="H9360" s="31" t="str">
        <f t="shared" si="73"/>
        <v> </v>
      </c>
    </row>
    <row r="9361" spans="7:8">
      <c r="G9361" s="31" t="str">
        <f t="shared" si="72"/>
        <v> </v>
      </c>
      <c r="H9361" s="31" t="str">
        <f t="shared" si="73"/>
        <v> </v>
      </c>
    </row>
    <row r="9362" spans="7:8">
      <c r="G9362" s="31" t="str">
        <f t="shared" si="72"/>
        <v> </v>
      </c>
      <c r="H9362" s="31" t="str">
        <f t="shared" si="73"/>
        <v> </v>
      </c>
    </row>
    <row r="9363" spans="7:8">
      <c r="G9363" s="31" t="str">
        <f t="shared" si="72"/>
        <v> </v>
      </c>
      <c r="H9363" s="31" t="str">
        <f t="shared" si="73"/>
        <v> </v>
      </c>
    </row>
    <row r="9364" spans="7:8">
      <c r="G9364" s="31" t="str">
        <f t="shared" si="72"/>
        <v> </v>
      </c>
      <c r="H9364" s="31" t="str">
        <f t="shared" si="73"/>
        <v> </v>
      </c>
    </row>
    <row r="9365" spans="7:8">
      <c r="G9365" s="31" t="str">
        <f t="shared" si="72"/>
        <v> </v>
      </c>
      <c r="H9365" s="31" t="str">
        <f t="shared" si="73"/>
        <v> </v>
      </c>
    </row>
    <row r="9366" spans="7:8">
      <c r="G9366" s="31" t="str">
        <f t="shared" si="72"/>
        <v> </v>
      </c>
      <c r="H9366" s="31" t="str">
        <f t="shared" si="73"/>
        <v> </v>
      </c>
    </row>
    <row r="9367" spans="7:8">
      <c r="G9367" s="31" t="str">
        <f t="shared" si="72"/>
        <v> </v>
      </c>
      <c r="H9367" s="31" t="str">
        <f t="shared" si="73"/>
        <v> </v>
      </c>
    </row>
    <row r="9368" spans="7:8">
      <c r="G9368" s="31" t="str">
        <f t="shared" si="72"/>
        <v> </v>
      </c>
      <c r="H9368" s="31" t="str">
        <f t="shared" si="73"/>
        <v> </v>
      </c>
    </row>
    <row r="9369" spans="7:8">
      <c r="G9369" s="31" t="str">
        <f t="shared" si="72"/>
        <v> </v>
      </c>
      <c r="H9369" s="31" t="str">
        <f t="shared" si="73"/>
        <v> </v>
      </c>
    </row>
    <row r="9370" spans="7:8">
      <c r="G9370" s="31" t="str">
        <f t="shared" si="72"/>
        <v> </v>
      </c>
      <c r="H9370" s="31" t="str">
        <f t="shared" si="73"/>
        <v> </v>
      </c>
    </row>
    <row r="9371" spans="7:8">
      <c r="G9371" s="31" t="str">
        <f t="shared" si="72"/>
        <v> </v>
      </c>
      <c r="H9371" s="31" t="str">
        <f t="shared" si="73"/>
        <v> </v>
      </c>
    </row>
    <row r="9372" spans="7:8">
      <c r="G9372" s="31" t="str">
        <f t="shared" si="72"/>
        <v> </v>
      </c>
      <c r="H9372" s="31" t="str">
        <f t="shared" si="73"/>
        <v> </v>
      </c>
    </row>
    <row r="9373" spans="7:8">
      <c r="G9373" s="31" t="str">
        <f t="shared" si="72"/>
        <v> </v>
      </c>
      <c r="H9373" s="31" t="str">
        <f t="shared" si="73"/>
        <v> </v>
      </c>
    </row>
    <row r="9374" spans="7:8">
      <c r="G9374" s="31" t="str">
        <f t="shared" si="72"/>
        <v> </v>
      </c>
      <c r="H9374" s="31" t="str">
        <f t="shared" si="73"/>
        <v> </v>
      </c>
    </row>
    <row r="9375" spans="7:8">
      <c r="G9375" s="31" t="str">
        <f t="shared" si="72"/>
        <v> </v>
      </c>
      <c r="H9375" s="31" t="str">
        <f t="shared" si="73"/>
        <v> </v>
      </c>
    </row>
    <row r="9376" spans="7:8">
      <c r="G9376" s="31" t="str">
        <f t="shared" si="72"/>
        <v> </v>
      </c>
      <c r="H9376" s="31" t="str">
        <f t="shared" si="73"/>
        <v> </v>
      </c>
    </row>
    <row r="9377" spans="7:8">
      <c r="G9377" s="31" t="str">
        <f t="shared" si="72"/>
        <v> </v>
      </c>
      <c r="H9377" s="31" t="str">
        <f t="shared" si="73"/>
        <v> </v>
      </c>
    </row>
    <row r="9378" spans="7:8">
      <c r="G9378" s="31" t="str">
        <f t="shared" si="72"/>
        <v> </v>
      </c>
      <c r="H9378" s="31" t="str">
        <f t="shared" si="73"/>
        <v> </v>
      </c>
    </row>
    <row r="9379" spans="7:8">
      <c r="G9379" s="31" t="str">
        <f t="shared" si="72"/>
        <v> </v>
      </c>
      <c r="H9379" s="31" t="str">
        <f t="shared" si="73"/>
        <v> </v>
      </c>
    </row>
    <row r="9380" spans="7:8">
      <c r="G9380" s="31" t="str">
        <f t="shared" si="72"/>
        <v> </v>
      </c>
      <c r="H9380" s="31" t="str">
        <f t="shared" si="73"/>
        <v> </v>
      </c>
    </row>
    <row r="9381" spans="7:8">
      <c r="G9381" s="31" t="str">
        <f t="shared" si="72"/>
        <v> </v>
      </c>
      <c r="H9381" s="31" t="str">
        <f t="shared" si="73"/>
        <v> </v>
      </c>
    </row>
    <row r="9382" spans="7:8">
      <c r="G9382" s="31" t="str">
        <f t="shared" si="72"/>
        <v> </v>
      </c>
      <c r="H9382" s="31" t="str">
        <f t="shared" si="73"/>
        <v> </v>
      </c>
    </row>
    <row r="9383" spans="7:8">
      <c r="G9383" s="31" t="str">
        <f t="shared" si="72"/>
        <v> </v>
      </c>
      <c r="H9383" s="31" t="str">
        <f t="shared" si="73"/>
        <v> </v>
      </c>
    </row>
    <row r="9384" spans="7:8">
      <c r="G9384" s="31" t="str">
        <f t="shared" si="72"/>
        <v> </v>
      </c>
      <c r="H9384" s="31" t="str">
        <f t="shared" si="73"/>
        <v> </v>
      </c>
    </row>
    <row r="9385" spans="7:8">
      <c r="G9385" s="31" t="str">
        <f t="shared" si="72"/>
        <v> </v>
      </c>
      <c r="H9385" s="31" t="str">
        <f t="shared" si="73"/>
        <v> </v>
      </c>
    </row>
    <row r="9386" spans="7:8">
      <c r="G9386" s="31" t="str">
        <f t="shared" si="72"/>
        <v> </v>
      </c>
      <c r="H9386" s="31" t="str">
        <f t="shared" si="73"/>
        <v> </v>
      </c>
    </row>
    <row r="9387" spans="7:8">
      <c r="G9387" s="31" t="str">
        <f t="shared" si="72"/>
        <v> </v>
      </c>
      <c r="H9387" s="31" t="str">
        <f t="shared" si="73"/>
        <v> </v>
      </c>
    </row>
    <row r="9388" spans="7:8">
      <c r="G9388" s="31" t="str">
        <f t="shared" si="72"/>
        <v> </v>
      </c>
      <c r="H9388" s="31" t="str">
        <f t="shared" si="73"/>
        <v> </v>
      </c>
    </row>
    <row r="9389" spans="7:8">
      <c r="G9389" s="31" t="str">
        <f t="shared" si="72"/>
        <v> </v>
      </c>
      <c r="H9389" s="31" t="str">
        <f t="shared" si="73"/>
        <v> </v>
      </c>
    </row>
    <row r="9390" spans="7:8">
      <c r="G9390" s="31" t="str">
        <f t="shared" si="72"/>
        <v> </v>
      </c>
      <c r="H9390" s="31" t="str">
        <f t="shared" si="73"/>
        <v> </v>
      </c>
    </row>
    <row r="9391" spans="7:8">
      <c r="G9391" s="31" t="str">
        <f t="shared" si="72"/>
        <v> </v>
      </c>
      <c r="H9391" s="31" t="str">
        <f t="shared" si="73"/>
        <v> </v>
      </c>
    </row>
    <row r="9392" spans="7:8">
      <c r="G9392" s="31" t="str">
        <f t="shared" si="72"/>
        <v> </v>
      </c>
      <c r="H9392" s="31" t="str">
        <f t="shared" si="73"/>
        <v> </v>
      </c>
    </row>
    <row r="9393" spans="7:8">
      <c r="G9393" s="31" t="str">
        <f t="shared" si="72"/>
        <v> </v>
      </c>
      <c r="H9393" s="31" t="str">
        <f t="shared" si="73"/>
        <v> </v>
      </c>
    </row>
    <row r="9394" spans="7:8">
      <c r="G9394" s="31" t="str">
        <f t="shared" si="72"/>
        <v> </v>
      </c>
      <c r="H9394" s="31" t="str">
        <f t="shared" si="73"/>
        <v> </v>
      </c>
    </row>
    <row r="9395" spans="7:8">
      <c r="G9395" s="31" t="str">
        <f t="shared" si="72"/>
        <v> </v>
      </c>
      <c r="H9395" s="31" t="str">
        <f t="shared" si="73"/>
        <v> </v>
      </c>
    </row>
    <row r="9396" spans="7:8">
      <c r="G9396" s="31" t="str">
        <f t="shared" si="72"/>
        <v> </v>
      </c>
      <c r="H9396" s="31" t="str">
        <f t="shared" si="73"/>
        <v> </v>
      </c>
    </row>
    <row r="9397" spans="7:8">
      <c r="G9397" s="31" t="str">
        <f t="shared" si="72"/>
        <v> </v>
      </c>
      <c r="H9397" s="31" t="str">
        <f t="shared" si="73"/>
        <v> </v>
      </c>
    </row>
    <row r="9398" spans="7:8">
      <c r="G9398" s="31" t="str">
        <f t="shared" si="72"/>
        <v> </v>
      </c>
      <c r="H9398" s="31" t="str">
        <f t="shared" si="73"/>
        <v> </v>
      </c>
    </row>
    <row r="9399" spans="7:8">
      <c r="G9399" s="31" t="str">
        <f t="shared" si="72"/>
        <v> </v>
      </c>
      <c r="H9399" s="31" t="str">
        <f t="shared" si="73"/>
        <v> </v>
      </c>
    </row>
    <row r="9400" spans="7:8">
      <c r="G9400" s="31" t="str">
        <f t="shared" si="72"/>
        <v> </v>
      </c>
      <c r="H9400" s="31" t="str">
        <f t="shared" si="73"/>
        <v> </v>
      </c>
    </row>
    <row r="9401" spans="7:8">
      <c r="G9401" s="31" t="str">
        <f t="shared" si="72"/>
        <v> </v>
      </c>
      <c r="H9401" s="31" t="str">
        <f t="shared" si="73"/>
        <v> </v>
      </c>
    </row>
    <row r="9402" spans="7:8">
      <c r="G9402" s="31" t="str">
        <f t="shared" si="72"/>
        <v> </v>
      </c>
      <c r="H9402" s="31" t="str">
        <f t="shared" si="73"/>
        <v> </v>
      </c>
    </row>
    <row r="9403" spans="7:8">
      <c r="G9403" s="31" t="str">
        <f t="shared" si="72"/>
        <v> </v>
      </c>
      <c r="H9403" s="31" t="str">
        <f t="shared" si="73"/>
        <v> </v>
      </c>
    </row>
    <row r="9404" spans="7:8">
      <c r="G9404" s="31" t="str">
        <f t="shared" si="72"/>
        <v> </v>
      </c>
      <c r="H9404" s="31" t="str">
        <f t="shared" si="73"/>
        <v> </v>
      </c>
    </row>
    <row r="9405" spans="7:8">
      <c r="G9405" s="31" t="str">
        <f t="shared" si="72"/>
        <v> </v>
      </c>
      <c r="H9405" s="31" t="str">
        <f t="shared" si="73"/>
        <v> </v>
      </c>
    </row>
    <row r="9406" spans="7:8">
      <c r="G9406" s="31" t="str">
        <f t="shared" si="72"/>
        <v> </v>
      </c>
      <c r="H9406" s="31" t="str">
        <f t="shared" si="73"/>
        <v> </v>
      </c>
    </row>
    <row r="9407" spans="7:8">
      <c r="G9407" s="31" t="str">
        <f t="shared" si="72"/>
        <v> </v>
      </c>
      <c r="H9407" s="31" t="str">
        <f t="shared" si="73"/>
        <v> </v>
      </c>
    </row>
    <row r="9408" spans="7:8">
      <c r="G9408" s="31" t="str">
        <f t="shared" si="72"/>
        <v> </v>
      </c>
      <c r="H9408" s="31" t="str">
        <f t="shared" si="73"/>
        <v> </v>
      </c>
    </row>
    <row r="9409" spans="7:8">
      <c r="G9409" s="31" t="str">
        <f t="shared" si="72"/>
        <v> </v>
      </c>
      <c r="H9409" s="31" t="str">
        <f t="shared" si="73"/>
        <v> </v>
      </c>
    </row>
    <row r="9410" spans="7:8">
      <c r="G9410" s="31" t="str">
        <f t="shared" si="72"/>
        <v> </v>
      </c>
      <c r="H9410" s="31" t="str">
        <f t="shared" si="73"/>
        <v> </v>
      </c>
    </row>
    <row r="9411" spans="7:8">
      <c r="G9411" s="31" t="str">
        <f t="shared" si="72"/>
        <v> </v>
      </c>
      <c r="H9411" s="31" t="str">
        <f t="shared" si="73"/>
        <v> </v>
      </c>
    </row>
    <row r="9412" spans="7:8">
      <c r="G9412" s="31" t="str">
        <f t="shared" si="72"/>
        <v> </v>
      </c>
      <c r="H9412" s="31" t="str">
        <f t="shared" si="73"/>
        <v> </v>
      </c>
    </row>
    <row r="9413" spans="7:8">
      <c r="G9413" s="31" t="str">
        <f t="shared" si="72"/>
        <v> </v>
      </c>
      <c r="H9413" s="31" t="str">
        <f t="shared" si="73"/>
        <v> </v>
      </c>
    </row>
    <row r="9414" spans="7:8">
      <c r="G9414" s="31" t="str">
        <f t="shared" si="72"/>
        <v> </v>
      </c>
      <c r="H9414" s="31" t="str">
        <f t="shared" si="73"/>
        <v> </v>
      </c>
    </row>
    <row r="9415" spans="7:8">
      <c r="G9415" s="31" t="str">
        <f t="shared" si="72"/>
        <v> </v>
      </c>
      <c r="H9415" s="31" t="str">
        <f t="shared" si="73"/>
        <v> </v>
      </c>
    </row>
    <row r="9416" spans="7:8">
      <c r="G9416" s="31" t="str">
        <f t="shared" si="72"/>
        <v> </v>
      </c>
      <c r="H9416" s="31" t="str">
        <f t="shared" si="73"/>
        <v> </v>
      </c>
    </row>
    <row r="9417" spans="7:8">
      <c r="G9417" s="31" t="str">
        <f t="shared" si="72"/>
        <v> </v>
      </c>
      <c r="H9417" s="31" t="str">
        <f t="shared" si="73"/>
        <v> </v>
      </c>
    </row>
    <row r="9418" spans="7:8">
      <c r="G9418" s="31" t="str">
        <f t="shared" si="72"/>
        <v> </v>
      </c>
      <c r="H9418" s="31" t="str">
        <f t="shared" si="73"/>
        <v> </v>
      </c>
    </row>
    <row r="9419" spans="7:8">
      <c r="G9419" s="31" t="str">
        <f t="shared" si="72"/>
        <v> </v>
      </c>
      <c r="H9419" s="31" t="str">
        <f t="shared" si="73"/>
        <v> </v>
      </c>
    </row>
    <row r="9420" spans="7:8">
      <c r="G9420" s="31" t="str">
        <f t="shared" si="72"/>
        <v> </v>
      </c>
      <c r="H9420" s="31" t="str">
        <f t="shared" si="73"/>
        <v> </v>
      </c>
    </row>
    <row r="9421" spans="7:8">
      <c r="G9421" s="31" t="str">
        <f t="shared" si="72"/>
        <v> </v>
      </c>
      <c r="H9421" s="31" t="str">
        <f t="shared" si="73"/>
        <v> </v>
      </c>
    </row>
    <row r="9422" spans="7:8">
      <c r="G9422" s="31" t="str">
        <f t="shared" si="72"/>
        <v> </v>
      </c>
      <c r="H9422" s="31" t="str">
        <f t="shared" si="73"/>
        <v> </v>
      </c>
    </row>
    <row r="9423" spans="7:8">
      <c r="G9423" s="31" t="str">
        <f t="shared" si="72"/>
        <v> </v>
      </c>
      <c r="H9423" s="31" t="str">
        <f t="shared" si="73"/>
        <v> </v>
      </c>
    </row>
    <row r="9424" spans="7:8">
      <c r="G9424" s="31" t="str">
        <f t="shared" si="72"/>
        <v> </v>
      </c>
      <c r="H9424" s="31" t="str">
        <f t="shared" si="73"/>
        <v> </v>
      </c>
    </row>
    <row r="9425" spans="7:8">
      <c r="G9425" s="31" t="str">
        <f t="shared" si="72"/>
        <v> </v>
      </c>
      <c r="H9425" s="31" t="str">
        <f t="shared" si="73"/>
        <v> </v>
      </c>
    </row>
    <row r="9426" spans="7:8">
      <c r="G9426" s="31" t="str">
        <f t="shared" si="72"/>
        <v> </v>
      </c>
      <c r="H9426" s="31" t="str">
        <f t="shared" si="73"/>
        <v> </v>
      </c>
    </row>
    <row r="9427" spans="7:8">
      <c r="G9427" s="31" t="str">
        <f t="shared" si="72"/>
        <v> </v>
      </c>
      <c r="H9427" s="31" t="str">
        <f t="shared" si="73"/>
        <v> </v>
      </c>
    </row>
    <row r="9428" spans="7:8">
      <c r="G9428" s="31" t="str">
        <f t="shared" si="72"/>
        <v> </v>
      </c>
      <c r="H9428" s="31" t="str">
        <f t="shared" si="73"/>
        <v> </v>
      </c>
    </row>
    <row r="9429" spans="7:8">
      <c r="G9429" s="31" t="str">
        <f t="shared" si="72"/>
        <v> </v>
      </c>
      <c r="H9429" s="31" t="str">
        <f t="shared" si="73"/>
        <v> </v>
      </c>
    </row>
    <row r="9430" spans="7:8">
      <c r="G9430" s="31" t="str">
        <f t="shared" si="72"/>
        <v> </v>
      </c>
      <c r="H9430" s="31" t="str">
        <f t="shared" si="73"/>
        <v> </v>
      </c>
    </row>
    <row r="9431" spans="7:8">
      <c r="G9431" s="31" t="str">
        <f t="shared" si="72"/>
        <v> </v>
      </c>
      <c r="H9431" s="31" t="str">
        <f t="shared" si="73"/>
        <v> </v>
      </c>
    </row>
    <row r="9432" spans="7:8">
      <c r="G9432" s="31" t="str">
        <f t="shared" si="72"/>
        <v> </v>
      </c>
      <c r="H9432" s="31" t="str">
        <f t="shared" si="73"/>
        <v> </v>
      </c>
    </row>
    <row r="9433" spans="7:8">
      <c r="G9433" s="31" t="str">
        <f t="shared" si="72"/>
        <v> </v>
      </c>
      <c r="H9433" s="31" t="str">
        <f t="shared" si="73"/>
        <v> </v>
      </c>
    </row>
    <row r="9434" spans="7:8">
      <c r="G9434" s="31" t="str">
        <f t="shared" si="72"/>
        <v> </v>
      </c>
      <c r="H9434" s="31" t="str">
        <f t="shared" si="73"/>
        <v> </v>
      </c>
    </row>
    <row r="9435" spans="7:8">
      <c r="G9435" s="31" t="str">
        <f t="shared" si="72"/>
        <v> </v>
      </c>
      <c r="H9435" s="31" t="str">
        <f t="shared" si="73"/>
        <v> </v>
      </c>
    </row>
    <row r="9436" spans="7:8">
      <c r="G9436" s="31" t="str">
        <f t="shared" si="72"/>
        <v> </v>
      </c>
      <c r="H9436" s="31" t="str">
        <f t="shared" si="73"/>
        <v> </v>
      </c>
    </row>
    <row r="9437" spans="7:8">
      <c r="G9437" s="31" t="str">
        <f t="shared" ref="G9437:G9691" si="74">IFERROR(IF($D9437&gt;0,IF($D9437=$G$1,$F9437," ")," ")," ")</f>
        <v> </v>
      </c>
      <c r="H9437" s="31" t="str">
        <f t="shared" ref="H9437:H9691" si="75">IFERROR(IF($D9437&gt;0,IF($D9437=$H$1,$F9437," ")," ")," ")</f>
        <v> </v>
      </c>
    </row>
    <row r="9438" spans="7:8">
      <c r="G9438" s="31" t="str">
        <f t="shared" si="74"/>
        <v> </v>
      </c>
      <c r="H9438" s="31" t="str">
        <f t="shared" si="75"/>
        <v> </v>
      </c>
    </row>
    <row r="9439" spans="7:8">
      <c r="G9439" s="31" t="str">
        <f t="shared" si="74"/>
        <v> </v>
      </c>
      <c r="H9439" s="31" t="str">
        <f t="shared" si="75"/>
        <v> </v>
      </c>
    </row>
    <row r="9440" spans="7:8">
      <c r="G9440" s="31" t="str">
        <f t="shared" si="74"/>
        <v> </v>
      </c>
      <c r="H9440" s="31" t="str">
        <f t="shared" si="75"/>
        <v> </v>
      </c>
    </row>
    <row r="9441" spans="7:8">
      <c r="G9441" s="31" t="str">
        <f t="shared" si="74"/>
        <v> </v>
      </c>
      <c r="H9441" s="31" t="str">
        <f t="shared" si="75"/>
        <v> </v>
      </c>
    </row>
    <row r="9442" spans="7:8">
      <c r="G9442" s="31" t="str">
        <f t="shared" si="74"/>
        <v> </v>
      </c>
      <c r="H9442" s="31" t="str">
        <f t="shared" si="75"/>
        <v> </v>
      </c>
    </row>
    <row r="9443" spans="7:8">
      <c r="G9443" s="31" t="str">
        <f t="shared" si="74"/>
        <v> </v>
      </c>
      <c r="H9443" s="31" t="str">
        <f t="shared" si="75"/>
        <v> </v>
      </c>
    </row>
    <row r="9444" spans="7:8">
      <c r="G9444" s="31" t="str">
        <f t="shared" si="74"/>
        <v> </v>
      </c>
      <c r="H9444" s="31" t="str">
        <f t="shared" si="75"/>
        <v> </v>
      </c>
    </row>
    <row r="9445" spans="7:8">
      <c r="G9445" s="31" t="str">
        <f t="shared" si="74"/>
        <v> </v>
      </c>
      <c r="H9445" s="31" t="str">
        <f t="shared" si="75"/>
        <v> </v>
      </c>
    </row>
    <row r="9446" spans="7:8">
      <c r="G9446" s="31" t="str">
        <f t="shared" si="74"/>
        <v> </v>
      </c>
      <c r="H9446" s="31" t="str">
        <f t="shared" si="75"/>
        <v> </v>
      </c>
    </row>
    <row r="9447" spans="7:8">
      <c r="G9447" s="31" t="str">
        <f t="shared" si="74"/>
        <v> </v>
      </c>
      <c r="H9447" s="31" t="str">
        <f t="shared" si="75"/>
        <v> </v>
      </c>
    </row>
    <row r="9448" spans="7:8">
      <c r="G9448" s="31" t="str">
        <f t="shared" si="74"/>
        <v> </v>
      </c>
      <c r="H9448" s="31" t="str">
        <f t="shared" si="75"/>
        <v> </v>
      </c>
    </row>
    <row r="9449" spans="7:8">
      <c r="G9449" s="31" t="str">
        <f t="shared" si="74"/>
        <v> </v>
      </c>
      <c r="H9449" s="31" t="str">
        <f t="shared" si="75"/>
        <v> </v>
      </c>
    </row>
    <row r="9450" spans="7:8">
      <c r="G9450" s="31" t="str">
        <f t="shared" si="74"/>
        <v> </v>
      </c>
      <c r="H9450" s="31" t="str">
        <f t="shared" si="75"/>
        <v> </v>
      </c>
    </row>
    <row r="9451" spans="7:8">
      <c r="G9451" s="31" t="str">
        <f t="shared" si="74"/>
        <v> </v>
      </c>
      <c r="H9451" s="31" t="str">
        <f t="shared" si="75"/>
        <v> </v>
      </c>
    </row>
    <row r="9452" spans="7:8">
      <c r="G9452" s="31" t="str">
        <f t="shared" si="74"/>
        <v> </v>
      </c>
      <c r="H9452" s="31" t="str">
        <f t="shared" si="75"/>
        <v> </v>
      </c>
    </row>
    <row r="9453" spans="7:8">
      <c r="G9453" s="31" t="str">
        <f t="shared" si="74"/>
        <v> </v>
      </c>
      <c r="H9453" s="31" t="str">
        <f t="shared" si="75"/>
        <v> </v>
      </c>
    </row>
    <row r="9454" spans="7:8">
      <c r="G9454" s="31" t="str">
        <f t="shared" si="74"/>
        <v> </v>
      </c>
      <c r="H9454" s="31" t="str">
        <f t="shared" si="75"/>
        <v> </v>
      </c>
    </row>
    <row r="9455" spans="7:8">
      <c r="G9455" s="31" t="str">
        <f t="shared" si="74"/>
        <v> </v>
      </c>
      <c r="H9455" s="31" t="str">
        <f t="shared" si="75"/>
        <v> </v>
      </c>
    </row>
    <row r="9456" spans="7:8">
      <c r="G9456" s="31" t="str">
        <f t="shared" si="74"/>
        <v> </v>
      </c>
      <c r="H9456" s="31" t="str">
        <f t="shared" si="75"/>
        <v> </v>
      </c>
    </row>
    <row r="9457" spans="7:8">
      <c r="G9457" s="31" t="str">
        <f t="shared" si="74"/>
        <v> </v>
      </c>
      <c r="H9457" s="31" t="str">
        <f t="shared" si="75"/>
        <v> </v>
      </c>
    </row>
    <row r="9458" spans="7:8">
      <c r="G9458" s="31" t="str">
        <f t="shared" si="74"/>
        <v> </v>
      </c>
      <c r="H9458" s="31" t="str">
        <f t="shared" si="75"/>
        <v> </v>
      </c>
    </row>
    <row r="9459" spans="7:8">
      <c r="G9459" s="31" t="str">
        <f t="shared" si="74"/>
        <v> </v>
      </c>
      <c r="H9459" s="31" t="str">
        <f t="shared" si="75"/>
        <v> </v>
      </c>
    </row>
    <row r="9460" spans="7:8">
      <c r="G9460" s="31" t="str">
        <f t="shared" si="74"/>
        <v> </v>
      </c>
      <c r="H9460" s="31" t="str">
        <f t="shared" si="75"/>
        <v> </v>
      </c>
    </row>
    <row r="9461" spans="7:8">
      <c r="G9461" s="31" t="str">
        <f t="shared" si="74"/>
        <v> </v>
      </c>
      <c r="H9461" s="31" t="str">
        <f t="shared" si="75"/>
        <v> </v>
      </c>
    </row>
    <row r="9462" spans="7:8">
      <c r="G9462" s="31" t="str">
        <f t="shared" si="74"/>
        <v> </v>
      </c>
      <c r="H9462" s="31" t="str">
        <f t="shared" si="75"/>
        <v> </v>
      </c>
    </row>
    <row r="9463" spans="7:8">
      <c r="G9463" s="31" t="str">
        <f t="shared" si="74"/>
        <v> </v>
      </c>
      <c r="H9463" s="31" t="str">
        <f t="shared" si="75"/>
        <v> </v>
      </c>
    </row>
    <row r="9464" spans="7:8">
      <c r="G9464" s="31" t="str">
        <f t="shared" si="74"/>
        <v> </v>
      </c>
      <c r="H9464" s="31" t="str">
        <f t="shared" si="75"/>
        <v> </v>
      </c>
    </row>
    <row r="9465" spans="7:8">
      <c r="G9465" s="31" t="str">
        <f t="shared" si="74"/>
        <v> </v>
      </c>
      <c r="H9465" s="31" t="str">
        <f t="shared" si="75"/>
        <v> </v>
      </c>
    </row>
    <row r="9466" spans="7:8">
      <c r="G9466" s="31" t="str">
        <f t="shared" si="74"/>
        <v> </v>
      </c>
      <c r="H9466" s="31" t="str">
        <f t="shared" si="75"/>
        <v> </v>
      </c>
    </row>
    <row r="9467" spans="7:8">
      <c r="G9467" s="31" t="str">
        <f t="shared" si="74"/>
        <v> </v>
      </c>
      <c r="H9467" s="31" t="str">
        <f t="shared" si="75"/>
        <v> </v>
      </c>
    </row>
    <row r="9468" spans="7:8">
      <c r="G9468" s="31" t="str">
        <f t="shared" si="74"/>
        <v> </v>
      </c>
      <c r="H9468" s="31" t="str">
        <f t="shared" si="75"/>
        <v> </v>
      </c>
    </row>
    <row r="9469" spans="7:8">
      <c r="G9469" s="31" t="str">
        <f t="shared" si="74"/>
        <v> </v>
      </c>
      <c r="H9469" s="31" t="str">
        <f t="shared" si="75"/>
        <v> </v>
      </c>
    </row>
    <row r="9470" spans="7:8">
      <c r="G9470" s="31" t="str">
        <f t="shared" si="74"/>
        <v> </v>
      </c>
      <c r="H9470" s="31" t="str">
        <f t="shared" si="75"/>
        <v> </v>
      </c>
    </row>
    <row r="9471" spans="7:8">
      <c r="G9471" s="31" t="str">
        <f t="shared" si="74"/>
        <v> </v>
      </c>
      <c r="H9471" s="31" t="str">
        <f t="shared" si="75"/>
        <v> </v>
      </c>
    </row>
    <row r="9472" spans="7:8">
      <c r="G9472" s="31" t="str">
        <f t="shared" si="74"/>
        <v> </v>
      </c>
      <c r="H9472" s="31" t="str">
        <f t="shared" si="75"/>
        <v> </v>
      </c>
    </row>
    <row r="9473" spans="7:8">
      <c r="G9473" s="31" t="str">
        <f t="shared" si="74"/>
        <v> </v>
      </c>
      <c r="H9473" s="31" t="str">
        <f t="shared" si="75"/>
        <v> </v>
      </c>
    </row>
    <row r="9474" spans="7:8">
      <c r="G9474" s="31" t="str">
        <f t="shared" si="74"/>
        <v> </v>
      </c>
      <c r="H9474" s="31" t="str">
        <f t="shared" si="75"/>
        <v> </v>
      </c>
    </row>
    <row r="9475" spans="7:8">
      <c r="G9475" s="31" t="str">
        <f t="shared" si="74"/>
        <v> </v>
      </c>
      <c r="H9475" s="31" t="str">
        <f t="shared" si="75"/>
        <v> </v>
      </c>
    </row>
    <row r="9476" spans="7:8">
      <c r="G9476" s="31" t="str">
        <f t="shared" si="74"/>
        <v> </v>
      </c>
      <c r="H9476" s="31" t="str">
        <f t="shared" si="75"/>
        <v> </v>
      </c>
    </row>
    <row r="9477" spans="7:8">
      <c r="G9477" s="31" t="str">
        <f t="shared" si="74"/>
        <v> </v>
      </c>
      <c r="H9477" s="31" t="str">
        <f t="shared" si="75"/>
        <v> </v>
      </c>
    </row>
    <row r="9478" spans="7:8">
      <c r="G9478" s="31" t="str">
        <f t="shared" si="74"/>
        <v> </v>
      </c>
      <c r="H9478" s="31" t="str">
        <f t="shared" si="75"/>
        <v> </v>
      </c>
    </row>
    <row r="9479" spans="7:8">
      <c r="G9479" s="31" t="str">
        <f t="shared" si="74"/>
        <v> </v>
      </c>
      <c r="H9479" s="31" t="str">
        <f t="shared" si="75"/>
        <v> </v>
      </c>
    </row>
    <row r="9480" spans="7:8">
      <c r="G9480" s="31" t="str">
        <f t="shared" si="74"/>
        <v> </v>
      </c>
      <c r="H9480" s="31" t="str">
        <f t="shared" si="75"/>
        <v> </v>
      </c>
    </row>
    <row r="9481" spans="7:8">
      <c r="G9481" s="31" t="str">
        <f t="shared" si="74"/>
        <v> </v>
      </c>
      <c r="H9481" s="31" t="str">
        <f t="shared" si="75"/>
        <v> </v>
      </c>
    </row>
    <row r="9482" spans="7:8">
      <c r="G9482" s="31" t="str">
        <f t="shared" si="74"/>
        <v> </v>
      </c>
      <c r="H9482" s="31" t="str">
        <f t="shared" si="75"/>
        <v> </v>
      </c>
    </row>
    <row r="9483" spans="7:8">
      <c r="G9483" s="31" t="str">
        <f t="shared" si="74"/>
        <v> </v>
      </c>
      <c r="H9483" s="31" t="str">
        <f t="shared" si="75"/>
        <v> </v>
      </c>
    </row>
    <row r="9484" spans="7:8">
      <c r="G9484" s="31" t="str">
        <f t="shared" si="74"/>
        <v> </v>
      </c>
      <c r="H9484" s="31" t="str">
        <f t="shared" si="75"/>
        <v> </v>
      </c>
    </row>
    <row r="9485" spans="7:8">
      <c r="G9485" s="31" t="str">
        <f t="shared" si="74"/>
        <v> </v>
      </c>
      <c r="H9485" s="31" t="str">
        <f t="shared" si="75"/>
        <v> </v>
      </c>
    </row>
    <row r="9486" spans="7:8">
      <c r="G9486" s="31" t="str">
        <f t="shared" si="74"/>
        <v> </v>
      </c>
      <c r="H9486" s="31" t="str">
        <f t="shared" si="75"/>
        <v> </v>
      </c>
    </row>
    <row r="9487" spans="7:8">
      <c r="G9487" s="31" t="str">
        <f t="shared" si="74"/>
        <v> </v>
      </c>
      <c r="H9487" s="31" t="str">
        <f t="shared" si="75"/>
        <v> </v>
      </c>
    </row>
    <row r="9488" spans="7:8">
      <c r="G9488" s="31" t="str">
        <f t="shared" si="74"/>
        <v> </v>
      </c>
      <c r="H9488" s="31" t="str">
        <f t="shared" si="75"/>
        <v> </v>
      </c>
    </row>
    <row r="9489" spans="7:8">
      <c r="G9489" s="31" t="str">
        <f t="shared" si="74"/>
        <v> </v>
      </c>
      <c r="H9489" s="31" t="str">
        <f t="shared" si="75"/>
        <v> </v>
      </c>
    </row>
    <row r="9490" spans="7:8">
      <c r="G9490" s="31" t="str">
        <f t="shared" si="74"/>
        <v> </v>
      </c>
      <c r="H9490" s="31" t="str">
        <f t="shared" si="75"/>
        <v> </v>
      </c>
    </row>
    <row r="9491" spans="7:8">
      <c r="G9491" s="31" t="str">
        <f t="shared" si="74"/>
        <v> </v>
      </c>
      <c r="H9491" s="31" t="str">
        <f t="shared" si="75"/>
        <v> </v>
      </c>
    </row>
    <row r="9492" spans="7:8">
      <c r="G9492" s="31" t="str">
        <f t="shared" si="74"/>
        <v> </v>
      </c>
      <c r="H9492" s="31" t="str">
        <f t="shared" si="75"/>
        <v> </v>
      </c>
    </row>
    <row r="9493" spans="7:8">
      <c r="G9493" s="31" t="str">
        <f t="shared" si="74"/>
        <v> </v>
      </c>
      <c r="H9493" s="31" t="str">
        <f t="shared" si="75"/>
        <v> </v>
      </c>
    </row>
    <row r="9494" spans="7:8">
      <c r="G9494" s="31" t="str">
        <f t="shared" si="74"/>
        <v> </v>
      </c>
      <c r="H9494" s="31" t="str">
        <f t="shared" si="75"/>
        <v> </v>
      </c>
    </row>
    <row r="9495" spans="7:8">
      <c r="G9495" s="31" t="str">
        <f t="shared" si="74"/>
        <v> </v>
      </c>
      <c r="H9495" s="31" t="str">
        <f t="shared" si="75"/>
        <v> </v>
      </c>
    </row>
    <row r="9496" spans="7:8">
      <c r="G9496" s="31" t="str">
        <f t="shared" si="74"/>
        <v> </v>
      </c>
      <c r="H9496" s="31" t="str">
        <f t="shared" si="75"/>
        <v> </v>
      </c>
    </row>
    <row r="9497" spans="7:8">
      <c r="G9497" s="31" t="str">
        <f t="shared" si="74"/>
        <v> </v>
      </c>
      <c r="H9497" s="31" t="str">
        <f t="shared" si="75"/>
        <v> </v>
      </c>
    </row>
    <row r="9498" spans="7:8">
      <c r="G9498" s="31" t="str">
        <f t="shared" si="74"/>
        <v> </v>
      </c>
      <c r="H9498" s="31" t="str">
        <f t="shared" si="75"/>
        <v> </v>
      </c>
    </row>
    <row r="9499" spans="7:8">
      <c r="G9499" s="31" t="str">
        <f t="shared" si="74"/>
        <v> </v>
      </c>
      <c r="H9499" s="31" t="str">
        <f t="shared" si="75"/>
        <v> </v>
      </c>
    </row>
    <row r="9500" spans="7:8">
      <c r="G9500" s="31" t="str">
        <f t="shared" si="74"/>
        <v> </v>
      </c>
      <c r="H9500" s="31" t="str">
        <f t="shared" si="75"/>
        <v> </v>
      </c>
    </row>
    <row r="9501" spans="7:8">
      <c r="G9501" s="31" t="str">
        <f t="shared" si="74"/>
        <v> </v>
      </c>
      <c r="H9501" s="31" t="str">
        <f t="shared" si="75"/>
        <v> </v>
      </c>
    </row>
    <row r="9502" spans="7:8">
      <c r="G9502" s="31" t="str">
        <f t="shared" si="74"/>
        <v> </v>
      </c>
      <c r="H9502" s="31" t="str">
        <f t="shared" si="75"/>
        <v> </v>
      </c>
    </row>
    <row r="9503" spans="7:8">
      <c r="G9503" s="31" t="str">
        <f t="shared" si="74"/>
        <v> </v>
      </c>
      <c r="H9503" s="31" t="str">
        <f t="shared" si="75"/>
        <v> </v>
      </c>
    </row>
    <row r="9504" spans="7:8">
      <c r="G9504" s="31" t="str">
        <f t="shared" si="74"/>
        <v> </v>
      </c>
      <c r="H9504" s="31" t="str">
        <f t="shared" si="75"/>
        <v> </v>
      </c>
    </row>
    <row r="9505" spans="7:8">
      <c r="G9505" s="31" t="str">
        <f t="shared" si="74"/>
        <v> </v>
      </c>
      <c r="H9505" s="31" t="str">
        <f t="shared" si="75"/>
        <v> </v>
      </c>
    </row>
    <row r="9506" spans="7:8">
      <c r="G9506" s="31" t="str">
        <f t="shared" si="74"/>
        <v> </v>
      </c>
      <c r="H9506" s="31" t="str">
        <f t="shared" si="75"/>
        <v> </v>
      </c>
    </row>
    <row r="9507" spans="7:8">
      <c r="G9507" s="31" t="str">
        <f t="shared" si="74"/>
        <v> </v>
      </c>
      <c r="H9507" s="31" t="str">
        <f t="shared" si="75"/>
        <v> </v>
      </c>
    </row>
    <row r="9508" spans="7:8">
      <c r="G9508" s="31" t="str">
        <f t="shared" si="74"/>
        <v> </v>
      </c>
      <c r="H9508" s="31" t="str">
        <f t="shared" si="75"/>
        <v> </v>
      </c>
    </row>
    <row r="9509" spans="7:8">
      <c r="G9509" s="31" t="str">
        <f t="shared" si="74"/>
        <v> </v>
      </c>
      <c r="H9509" s="31" t="str">
        <f t="shared" si="75"/>
        <v> </v>
      </c>
    </row>
    <row r="9510" spans="7:8">
      <c r="G9510" s="31" t="str">
        <f t="shared" si="74"/>
        <v> </v>
      </c>
      <c r="H9510" s="31" t="str">
        <f t="shared" si="75"/>
        <v> </v>
      </c>
    </row>
    <row r="9511" spans="7:8">
      <c r="G9511" s="31" t="str">
        <f t="shared" si="74"/>
        <v> </v>
      </c>
      <c r="H9511" s="31" t="str">
        <f t="shared" si="75"/>
        <v> </v>
      </c>
    </row>
    <row r="9512" spans="7:8">
      <c r="G9512" s="31" t="str">
        <f t="shared" si="74"/>
        <v> </v>
      </c>
      <c r="H9512" s="31" t="str">
        <f t="shared" si="75"/>
        <v> </v>
      </c>
    </row>
    <row r="9513" spans="7:8">
      <c r="G9513" s="31" t="str">
        <f t="shared" si="74"/>
        <v> </v>
      </c>
      <c r="H9513" s="31" t="str">
        <f t="shared" si="75"/>
        <v> </v>
      </c>
    </row>
    <row r="9514" spans="7:8">
      <c r="G9514" s="31" t="str">
        <f t="shared" si="74"/>
        <v> </v>
      </c>
      <c r="H9514" s="31" t="str">
        <f t="shared" si="75"/>
        <v> </v>
      </c>
    </row>
    <row r="9515" spans="7:8">
      <c r="G9515" s="31" t="str">
        <f t="shared" si="74"/>
        <v> </v>
      </c>
      <c r="H9515" s="31" t="str">
        <f t="shared" si="75"/>
        <v> </v>
      </c>
    </row>
    <row r="9516" spans="7:8">
      <c r="G9516" s="31" t="str">
        <f t="shared" si="74"/>
        <v> </v>
      </c>
      <c r="H9516" s="31" t="str">
        <f t="shared" si="75"/>
        <v> </v>
      </c>
    </row>
    <row r="9517" spans="7:8">
      <c r="G9517" s="31" t="str">
        <f t="shared" si="74"/>
        <v> </v>
      </c>
      <c r="H9517" s="31" t="str">
        <f t="shared" si="75"/>
        <v> </v>
      </c>
    </row>
    <row r="9518" spans="7:8">
      <c r="G9518" s="31" t="str">
        <f t="shared" si="74"/>
        <v> </v>
      </c>
      <c r="H9518" s="31" t="str">
        <f t="shared" si="75"/>
        <v> </v>
      </c>
    </row>
    <row r="9519" spans="7:8">
      <c r="G9519" s="31" t="str">
        <f t="shared" si="74"/>
        <v> </v>
      </c>
      <c r="H9519" s="31" t="str">
        <f t="shared" si="75"/>
        <v> </v>
      </c>
    </row>
    <row r="9520" spans="7:8">
      <c r="G9520" s="31" t="str">
        <f t="shared" si="74"/>
        <v> </v>
      </c>
      <c r="H9520" s="31" t="str">
        <f t="shared" si="75"/>
        <v> </v>
      </c>
    </row>
    <row r="9521" spans="7:8">
      <c r="G9521" s="31" t="str">
        <f t="shared" si="74"/>
        <v> </v>
      </c>
      <c r="H9521" s="31" t="str">
        <f t="shared" si="75"/>
        <v> </v>
      </c>
    </row>
    <row r="9522" spans="7:8">
      <c r="G9522" s="31" t="str">
        <f t="shared" si="74"/>
        <v> </v>
      </c>
      <c r="H9522" s="31" t="str">
        <f t="shared" si="75"/>
        <v> </v>
      </c>
    </row>
    <row r="9523" spans="7:8">
      <c r="G9523" s="31" t="str">
        <f t="shared" si="74"/>
        <v> </v>
      </c>
      <c r="H9523" s="31" t="str">
        <f t="shared" si="75"/>
        <v> </v>
      </c>
    </row>
    <row r="9524" spans="7:8">
      <c r="G9524" s="31" t="str">
        <f t="shared" si="74"/>
        <v> </v>
      </c>
      <c r="H9524" s="31" t="str">
        <f t="shared" si="75"/>
        <v> </v>
      </c>
    </row>
    <row r="9525" spans="7:8">
      <c r="G9525" s="31" t="str">
        <f t="shared" si="74"/>
        <v> </v>
      </c>
      <c r="H9525" s="31" t="str">
        <f t="shared" si="75"/>
        <v> </v>
      </c>
    </row>
    <row r="9526" spans="7:8">
      <c r="G9526" s="31" t="str">
        <f t="shared" si="74"/>
        <v> </v>
      </c>
      <c r="H9526" s="31" t="str">
        <f t="shared" si="75"/>
        <v> </v>
      </c>
    </row>
    <row r="9527" spans="7:8">
      <c r="G9527" s="31" t="str">
        <f t="shared" si="74"/>
        <v> </v>
      </c>
      <c r="H9527" s="31" t="str">
        <f t="shared" si="75"/>
        <v> </v>
      </c>
    </row>
    <row r="9528" spans="7:8">
      <c r="G9528" s="31" t="str">
        <f t="shared" si="74"/>
        <v> </v>
      </c>
      <c r="H9528" s="31" t="str">
        <f t="shared" si="75"/>
        <v> </v>
      </c>
    </row>
    <row r="9529" spans="7:8">
      <c r="G9529" s="31" t="str">
        <f t="shared" si="74"/>
        <v> </v>
      </c>
      <c r="H9529" s="31" t="str">
        <f t="shared" si="75"/>
        <v> </v>
      </c>
    </row>
    <row r="9530" spans="7:8">
      <c r="G9530" s="31" t="str">
        <f t="shared" si="74"/>
        <v> </v>
      </c>
      <c r="H9530" s="31" t="str">
        <f t="shared" si="75"/>
        <v> </v>
      </c>
    </row>
    <row r="9531" spans="7:8">
      <c r="G9531" s="31" t="str">
        <f t="shared" si="74"/>
        <v> </v>
      </c>
      <c r="H9531" s="31" t="str">
        <f t="shared" si="75"/>
        <v> </v>
      </c>
    </row>
    <row r="9532" spans="7:8">
      <c r="G9532" s="31" t="str">
        <f t="shared" si="74"/>
        <v> </v>
      </c>
      <c r="H9532" s="31" t="str">
        <f t="shared" si="75"/>
        <v> </v>
      </c>
    </row>
    <row r="9533" spans="7:8">
      <c r="G9533" s="31" t="str">
        <f t="shared" si="74"/>
        <v> </v>
      </c>
      <c r="H9533" s="31" t="str">
        <f t="shared" si="75"/>
        <v> </v>
      </c>
    </row>
    <row r="9534" spans="7:8">
      <c r="G9534" s="31" t="str">
        <f t="shared" si="74"/>
        <v> </v>
      </c>
      <c r="H9534" s="31" t="str">
        <f t="shared" si="75"/>
        <v> </v>
      </c>
    </row>
    <row r="9535" spans="7:8">
      <c r="G9535" s="31" t="str">
        <f t="shared" si="74"/>
        <v> </v>
      </c>
      <c r="H9535" s="31" t="str">
        <f t="shared" si="75"/>
        <v> </v>
      </c>
    </row>
    <row r="9536" spans="7:8">
      <c r="G9536" s="31" t="str">
        <f t="shared" si="74"/>
        <v> </v>
      </c>
      <c r="H9536" s="31" t="str">
        <f t="shared" si="75"/>
        <v> </v>
      </c>
    </row>
    <row r="9537" spans="7:8">
      <c r="G9537" s="31" t="str">
        <f t="shared" si="74"/>
        <v> </v>
      </c>
      <c r="H9537" s="31" t="str">
        <f t="shared" si="75"/>
        <v> </v>
      </c>
    </row>
    <row r="9538" spans="7:8">
      <c r="G9538" s="31" t="str">
        <f t="shared" si="74"/>
        <v> </v>
      </c>
      <c r="H9538" s="31" t="str">
        <f t="shared" si="75"/>
        <v> </v>
      </c>
    </row>
    <row r="9539" spans="7:8">
      <c r="G9539" s="31" t="str">
        <f t="shared" si="74"/>
        <v> </v>
      </c>
      <c r="H9539" s="31" t="str">
        <f t="shared" si="75"/>
        <v> </v>
      </c>
    </row>
    <row r="9540" spans="7:8">
      <c r="G9540" s="31" t="str">
        <f t="shared" si="74"/>
        <v> </v>
      </c>
      <c r="H9540" s="31" t="str">
        <f t="shared" si="75"/>
        <v> </v>
      </c>
    </row>
    <row r="9541" spans="7:8">
      <c r="G9541" s="31" t="str">
        <f t="shared" si="74"/>
        <v> </v>
      </c>
      <c r="H9541" s="31" t="str">
        <f t="shared" si="75"/>
        <v> </v>
      </c>
    </row>
    <row r="9542" spans="7:8">
      <c r="G9542" s="31" t="str">
        <f t="shared" si="74"/>
        <v> </v>
      </c>
      <c r="H9542" s="31" t="str">
        <f t="shared" si="75"/>
        <v> </v>
      </c>
    </row>
    <row r="9543" spans="7:8">
      <c r="G9543" s="31" t="str">
        <f t="shared" si="74"/>
        <v> </v>
      </c>
      <c r="H9543" s="31" t="str">
        <f t="shared" si="75"/>
        <v> </v>
      </c>
    </row>
    <row r="9544" spans="7:8">
      <c r="G9544" s="31" t="str">
        <f t="shared" si="74"/>
        <v> </v>
      </c>
      <c r="H9544" s="31" t="str">
        <f t="shared" si="75"/>
        <v> </v>
      </c>
    </row>
    <row r="9545" spans="7:8">
      <c r="G9545" s="31" t="str">
        <f t="shared" si="74"/>
        <v> </v>
      </c>
      <c r="H9545" s="31" t="str">
        <f t="shared" si="75"/>
        <v> </v>
      </c>
    </row>
    <row r="9546" spans="7:8">
      <c r="G9546" s="31" t="str">
        <f t="shared" si="74"/>
        <v> </v>
      </c>
      <c r="H9546" s="31" t="str">
        <f t="shared" si="75"/>
        <v> </v>
      </c>
    </row>
    <row r="9547" spans="7:8">
      <c r="G9547" s="31" t="str">
        <f t="shared" si="74"/>
        <v> </v>
      </c>
      <c r="H9547" s="31" t="str">
        <f t="shared" si="75"/>
        <v> </v>
      </c>
    </row>
    <row r="9548" spans="7:8">
      <c r="G9548" s="31" t="str">
        <f t="shared" si="74"/>
        <v> </v>
      </c>
      <c r="H9548" s="31" t="str">
        <f t="shared" si="75"/>
        <v> </v>
      </c>
    </row>
    <row r="9549" spans="7:8">
      <c r="G9549" s="31" t="str">
        <f t="shared" si="74"/>
        <v> </v>
      </c>
      <c r="H9549" s="31" t="str">
        <f t="shared" si="75"/>
        <v> </v>
      </c>
    </row>
    <row r="9550" spans="7:8">
      <c r="G9550" s="31" t="str">
        <f t="shared" si="74"/>
        <v> </v>
      </c>
      <c r="H9550" s="31" t="str">
        <f t="shared" si="75"/>
        <v> </v>
      </c>
    </row>
    <row r="9551" spans="7:8">
      <c r="G9551" s="31" t="str">
        <f t="shared" si="74"/>
        <v> </v>
      </c>
      <c r="H9551" s="31" t="str">
        <f t="shared" si="75"/>
        <v> </v>
      </c>
    </row>
    <row r="9552" spans="7:8">
      <c r="G9552" s="31" t="str">
        <f t="shared" si="74"/>
        <v> </v>
      </c>
      <c r="H9552" s="31" t="str">
        <f t="shared" si="75"/>
        <v> </v>
      </c>
    </row>
    <row r="9553" spans="7:8">
      <c r="G9553" s="31" t="str">
        <f t="shared" si="74"/>
        <v> </v>
      </c>
      <c r="H9553" s="31" t="str">
        <f t="shared" si="75"/>
        <v> </v>
      </c>
    </row>
    <row r="9554" spans="7:8">
      <c r="G9554" s="31" t="str">
        <f t="shared" si="74"/>
        <v> </v>
      </c>
      <c r="H9554" s="31" t="str">
        <f t="shared" si="75"/>
        <v> </v>
      </c>
    </row>
    <row r="9555" spans="7:8">
      <c r="G9555" s="31" t="str">
        <f t="shared" si="74"/>
        <v> </v>
      </c>
      <c r="H9555" s="31" t="str">
        <f t="shared" si="75"/>
        <v> </v>
      </c>
    </row>
    <row r="9556" spans="7:8">
      <c r="G9556" s="31" t="str">
        <f t="shared" si="74"/>
        <v> </v>
      </c>
      <c r="H9556" s="31" t="str">
        <f t="shared" si="75"/>
        <v> </v>
      </c>
    </row>
    <row r="9557" spans="7:8">
      <c r="G9557" s="31" t="str">
        <f t="shared" si="74"/>
        <v> </v>
      </c>
      <c r="H9557" s="31" t="str">
        <f t="shared" si="75"/>
        <v> </v>
      </c>
    </row>
    <row r="9558" spans="7:8">
      <c r="G9558" s="31" t="str">
        <f t="shared" si="74"/>
        <v> </v>
      </c>
      <c r="H9558" s="31" t="str">
        <f t="shared" si="75"/>
        <v> </v>
      </c>
    </row>
    <row r="9559" spans="7:8">
      <c r="G9559" s="31" t="str">
        <f t="shared" si="74"/>
        <v> </v>
      </c>
      <c r="H9559" s="31" t="str">
        <f t="shared" si="75"/>
        <v> </v>
      </c>
    </row>
    <row r="9560" spans="7:8">
      <c r="G9560" s="31" t="str">
        <f t="shared" si="74"/>
        <v> </v>
      </c>
      <c r="H9560" s="31" t="str">
        <f t="shared" si="75"/>
        <v> </v>
      </c>
    </row>
    <row r="9561" spans="7:8">
      <c r="G9561" s="31" t="str">
        <f t="shared" si="74"/>
        <v> </v>
      </c>
      <c r="H9561" s="31" t="str">
        <f t="shared" si="75"/>
        <v> </v>
      </c>
    </row>
    <row r="9562" spans="7:8">
      <c r="G9562" s="31" t="str">
        <f t="shared" si="74"/>
        <v> </v>
      </c>
      <c r="H9562" s="31" t="str">
        <f t="shared" si="75"/>
        <v> </v>
      </c>
    </row>
    <row r="9563" spans="7:8">
      <c r="G9563" s="31" t="str">
        <f t="shared" si="74"/>
        <v> </v>
      </c>
      <c r="H9563" s="31" t="str">
        <f t="shared" si="75"/>
        <v> </v>
      </c>
    </row>
    <row r="9564" spans="7:8">
      <c r="G9564" s="31" t="str">
        <f t="shared" si="74"/>
        <v> </v>
      </c>
      <c r="H9564" s="31" t="str">
        <f t="shared" si="75"/>
        <v> </v>
      </c>
    </row>
    <row r="9565" spans="7:8">
      <c r="G9565" s="31" t="str">
        <f t="shared" si="74"/>
        <v> </v>
      </c>
      <c r="H9565" s="31" t="str">
        <f t="shared" si="75"/>
        <v> </v>
      </c>
    </row>
    <row r="9566" spans="7:8">
      <c r="G9566" s="31" t="str">
        <f t="shared" si="74"/>
        <v> </v>
      </c>
      <c r="H9566" s="31" t="str">
        <f t="shared" si="75"/>
        <v> </v>
      </c>
    </row>
    <row r="9567" spans="7:8">
      <c r="G9567" s="31" t="str">
        <f t="shared" si="74"/>
        <v> </v>
      </c>
      <c r="H9567" s="31" t="str">
        <f t="shared" si="75"/>
        <v> </v>
      </c>
    </row>
    <row r="9568" spans="7:8">
      <c r="G9568" s="31" t="str">
        <f t="shared" si="74"/>
        <v> </v>
      </c>
      <c r="H9568" s="31" t="str">
        <f t="shared" si="75"/>
        <v> </v>
      </c>
    </row>
    <row r="9569" spans="7:8">
      <c r="G9569" s="31" t="str">
        <f t="shared" si="74"/>
        <v> </v>
      </c>
      <c r="H9569" s="31" t="str">
        <f t="shared" si="75"/>
        <v> </v>
      </c>
    </row>
    <row r="9570" spans="7:8">
      <c r="G9570" s="31" t="str">
        <f t="shared" si="74"/>
        <v> </v>
      </c>
      <c r="H9570" s="31" t="str">
        <f t="shared" si="75"/>
        <v> </v>
      </c>
    </row>
    <row r="9571" spans="7:8">
      <c r="G9571" s="31" t="str">
        <f t="shared" si="74"/>
        <v> </v>
      </c>
      <c r="H9571" s="31" t="str">
        <f t="shared" si="75"/>
        <v> </v>
      </c>
    </row>
    <row r="9572" spans="7:8">
      <c r="G9572" s="31" t="str">
        <f t="shared" si="74"/>
        <v> </v>
      </c>
      <c r="H9572" s="31" t="str">
        <f t="shared" si="75"/>
        <v> </v>
      </c>
    </row>
    <row r="9573" spans="7:8">
      <c r="G9573" s="31" t="str">
        <f t="shared" si="74"/>
        <v> </v>
      </c>
      <c r="H9573" s="31" t="str">
        <f t="shared" si="75"/>
        <v> </v>
      </c>
    </row>
    <row r="9574" spans="7:8">
      <c r="G9574" s="31" t="str">
        <f t="shared" si="74"/>
        <v> </v>
      </c>
      <c r="H9574" s="31" t="str">
        <f t="shared" si="75"/>
        <v> </v>
      </c>
    </row>
    <row r="9575" spans="7:8">
      <c r="G9575" s="31" t="str">
        <f t="shared" si="74"/>
        <v> </v>
      </c>
      <c r="H9575" s="31" t="str">
        <f t="shared" si="75"/>
        <v> </v>
      </c>
    </row>
    <row r="9576" spans="7:8">
      <c r="G9576" s="31" t="str">
        <f t="shared" si="74"/>
        <v> </v>
      </c>
      <c r="H9576" s="31" t="str">
        <f t="shared" si="75"/>
        <v> </v>
      </c>
    </row>
    <row r="9577" spans="7:8">
      <c r="G9577" s="31" t="str">
        <f t="shared" si="74"/>
        <v> </v>
      </c>
      <c r="H9577" s="31" t="str">
        <f t="shared" si="75"/>
        <v> </v>
      </c>
    </row>
    <row r="9578" spans="7:8">
      <c r="G9578" s="31" t="str">
        <f t="shared" si="74"/>
        <v> </v>
      </c>
      <c r="H9578" s="31" t="str">
        <f t="shared" si="75"/>
        <v> </v>
      </c>
    </row>
    <row r="9579" spans="7:8">
      <c r="G9579" s="31" t="str">
        <f t="shared" si="74"/>
        <v> </v>
      </c>
      <c r="H9579" s="31" t="str">
        <f t="shared" si="75"/>
        <v> </v>
      </c>
    </row>
    <row r="9580" spans="7:8">
      <c r="G9580" s="31" t="str">
        <f t="shared" si="74"/>
        <v> </v>
      </c>
      <c r="H9580" s="31" t="str">
        <f t="shared" si="75"/>
        <v> </v>
      </c>
    </row>
    <row r="9581" spans="7:8">
      <c r="G9581" s="31" t="str">
        <f t="shared" si="74"/>
        <v> </v>
      </c>
      <c r="H9581" s="31" t="str">
        <f t="shared" si="75"/>
        <v> </v>
      </c>
    </row>
    <row r="9582" spans="7:8">
      <c r="G9582" s="31" t="str">
        <f t="shared" si="74"/>
        <v> </v>
      </c>
      <c r="H9582" s="31" t="str">
        <f t="shared" si="75"/>
        <v> </v>
      </c>
    </row>
    <row r="9583" spans="7:8">
      <c r="G9583" s="31" t="str">
        <f t="shared" si="74"/>
        <v> </v>
      </c>
      <c r="H9583" s="31" t="str">
        <f t="shared" si="75"/>
        <v> </v>
      </c>
    </row>
    <row r="9584" spans="7:8">
      <c r="G9584" s="31" t="str">
        <f t="shared" si="74"/>
        <v> </v>
      </c>
      <c r="H9584" s="31" t="str">
        <f t="shared" si="75"/>
        <v> </v>
      </c>
    </row>
    <row r="9585" spans="7:8">
      <c r="G9585" s="31" t="str">
        <f t="shared" si="74"/>
        <v> </v>
      </c>
      <c r="H9585" s="31" t="str">
        <f t="shared" si="75"/>
        <v> </v>
      </c>
    </row>
    <row r="9586" spans="7:8">
      <c r="G9586" s="31" t="str">
        <f t="shared" si="74"/>
        <v> </v>
      </c>
      <c r="H9586" s="31" t="str">
        <f t="shared" si="75"/>
        <v> </v>
      </c>
    </row>
    <row r="9587" spans="7:8">
      <c r="G9587" s="31" t="str">
        <f t="shared" si="74"/>
        <v> </v>
      </c>
      <c r="H9587" s="31" t="str">
        <f t="shared" si="75"/>
        <v> </v>
      </c>
    </row>
    <row r="9588" spans="7:8">
      <c r="G9588" s="31" t="str">
        <f t="shared" si="74"/>
        <v> </v>
      </c>
      <c r="H9588" s="31" t="str">
        <f t="shared" si="75"/>
        <v> </v>
      </c>
    </row>
    <row r="9589" spans="7:8">
      <c r="G9589" s="31" t="str">
        <f t="shared" si="74"/>
        <v> </v>
      </c>
      <c r="H9589" s="31" t="str">
        <f t="shared" si="75"/>
        <v> </v>
      </c>
    </row>
    <row r="9590" spans="7:8">
      <c r="G9590" s="31" t="str">
        <f t="shared" si="74"/>
        <v> </v>
      </c>
      <c r="H9590" s="31" t="str">
        <f t="shared" si="75"/>
        <v> </v>
      </c>
    </row>
    <row r="9591" spans="7:8">
      <c r="G9591" s="31" t="str">
        <f t="shared" si="74"/>
        <v> </v>
      </c>
      <c r="H9591" s="31" t="str">
        <f t="shared" si="75"/>
        <v> </v>
      </c>
    </row>
    <row r="9592" spans="7:8">
      <c r="G9592" s="31" t="str">
        <f t="shared" si="74"/>
        <v> </v>
      </c>
      <c r="H9592" s="31" t="str">
        <f t="shared" si="75"/>
        <v> </v>
      </c>
    </row>
    <row r="9593" spans="7:8">
      <c r="G9593" s="31" t="str">
        <f t="shared" si="74"/>
        <v> </v>
      </c>
      <c r="H9593" s="31" t="str">
        <f t="shared" si="75"/>
        <v> </v>
      </c>
    </row>
    <row r="9594" spans="7:8">
      <c r="G9594" s="31" t="str">
        <f t="shared" si="74"/>
        <v> </v>
      </c>
      <c r="H9594" s="31" t="str">
        <f t="shared" si="75"/>
        <v> </v>
      </c>
    </row>
    <row r="9595" spans="7:8">
      <c r="G9595" s="31" t="str">
        <f t="shared" si="74"/>
        <v> </v>
      </c>
      <c r="H9595" s="31" t="str">
        <f t="shared" si="75"/>
        <v> </v>
      </c>
    </row>
    <row r="9596" spans="7:8">
      <c r="G9596" s="31" t="str">
        <f t="shared" si="74"/>
        <v> </v>
      </c>
      <c r="H9596" s="31" t="str">
        <f t="shared" si="75"/>
        <v> </v>
      </c>
    </row>
    <row r="9597" spans="7:8">
      <c r="G9597" s="31" t="str">
        <f t="shared" si="74"/>
        <v> </v>
      </c>
      <c r="H9597" s="31" t="str">
        <f t="shared" si="75"/>
        <v> </v>
      </c>
    </row>
    <row r="9598" spans="7:8">
      <c r="G9598" s="31" t="str">
        <f t="shared" si="74"/>
        <v> </v>
      </c>
      <c r="H9598" s="31" t="str">
        <f t="shared" si="75"/>
        <v> </v>
      </c>
    </row>
    <row r="9599" spans="7:8">
      <c r="G9599" s="31" t="str">
        <f t="shared" si="74"/>
        <v> </v>
      </c>
      <c r="H9599" s="31" t="str">
        <f t="shared" si="75"/>
        <v> </v>
      </c>
    </row>
    <row r="9600" spans="7:8">
      <c r="G9600" s="31" t="str">
        <f t="shared" si="74"/>
        <v> </v>
      </c>
      <c r="H9600" s="31" t="str">
        <f t="shared" si="75"/>
        <v> </v>
      </c>
    </row>
    <row r="9601" spans="7:8">
      <c r="G9601" s="31" t="str">
        <f t="shared" si="74"/>
        <v> </v>
      </c>
      <c r="H9601" s="31" t="str">
        <f t="shared" si="75"/>
        <v> </v>
      </c>
    </row>
    <row r="9602" spans="7:8">
      <c r="G9602" s="31" t="str">
        <f t="shared" si="74"/>
        <v> </v>
      </c>
      <c r="H9602" s="31" t="str">
        <f t="shared" si="75"/>
        <v> </v>
      </c>
    </row>
    <row r="9603" spans="7:8">
      <c r="G9603" s="31" t="str">
        <f t="shared" si="74"/>
        <v> </v>
      </c>
      <c r="H9603" s="31" t="str">
        <f t="shared" si="75"/>
        <v> </v>
      </c>
    </row>
    <row r="9604" spans="7:8">
      <c r="G9604" s="31" t="str">
        <f t="shared" si="74"/>
        <v> </v>
      </c>
      <c r="H9604" s="31" t="str">
        <f t="shared" si="75"/>
        <v> </v>
      </c>
    </row>
    <row r="9605" spans="7:8">
      <c r="G9605" s="31" t="str">
        <f t="shared" si="74"/>
        <v> </v>
      </c>
      <c r="H9605" s="31" t="str">
        <f t="shared" si="75"/>
        <v> </v>
      </c>
    </row>
    <row r="9606" spans="7:8">
      <c r="G9606" s="31" t="str">
        <f t="shared" si="74"/>
        <v> </v>
      </c>
      <c r="H9606" s="31" t="str">
        <f t="shared" si="75"/>
        <v> </v>
      </c>
    </row>
    <row r="9607" spans="7:8">
      <c r="G9607" s="31" t="str">
        <f t="shared" si="74"/>
        <v> </v>
      </c>
      <c r="H9607" s="31" t="str">
        <f t="shared" si="75"/>
        <v> </v>
      </c>
    </row>
    <row r="9608" spans="7:8">
      <c r="G9608" s="31" t="str">
        <f t="shared" si="74"/>
        <v> </v>
      </c>
      <c r="H9608" s="31" t="str">
        <f t="shared" si="75"/>
        <v> </v>
      </c>
    </row>
    <row r="9609" spans="7:8">
      <c r="G9609" s="31" t="str">
        <f t="shared" si="74"/>
        <v> </v>
      </c>
      <c r="H9609" s="31" t="str">
        <f t="shared" si="75"/>
        <v> </v>
      </c>
    </row>
    <row r="9610" spans="7:8">
      <c r="G9610" s="31" t="str">
        <f t="shared" si="74"/>
        <v> </v>
      </c>
      <c r="H9610" s="31" t="str">
        <f t="shared" si="75"/>
        <v> </v>
      </c>
    </row>
    <row r="9611" spans="7:8">
      <c r="G9611" s="31" t="str">
        <f t="shared" si="74"/>
        <v> </v>
      </c>
      <c r="H9611" s="31" t="str">
        <f t="shared" si="75"/>
        <v> </v>
      </c>
    </row>
    <row r="9612" spans="7:8">
      <c r="G9612" s="31" t="str">
        <f t="shared" si="74"/>
        <v> </v>
      </c>
      <c r="H9612" s="31" t="str">
        <f t="shared" si="75"/>
        <v> </v>
      </c>
    </row>
    <row r="9613" spans="7:8">
      <c r="G9613" s="31" t="str">
        <f t="shared" si="74"/>
        <v> </v>
      </c>
      <c r="H9613" s="31" t="str">
        <f t="shared" si="75"/>
        <v> </v>
      </c>
    </row>
    <row r="9614" spans="7:8">
      <c r="G9614" s="31" t="str">
        <f t="shared" si="74"/>
        <v> </v>
      </c>
      <c r="H9614" s="31" t="str">
        <f t="shared" si="75"/>
        <v> </v>
      </c>
    </row>
    <row r="9615" spans="7:8">
      <c r="G9615" s="31" t="str">
        <f t="shared" si="74"/>
        <v> </v>
      </c>
      <c r="H9615" s="31" t="str">
        <f t="shared" si="75"/>
        <v> </v>
      </c>
    </row>
    <row r="9616" spans="7:8">
      <c r="G9616" s="31" t="str">
        <f t="shared" si="74"/>
        <v> </v>
      </c>
      <c r="H9616" s="31" t="str">
        <f t="shared" si="75"/>
        <v> </v>
      </c>
    </row>
    <row r="9617" spans="7:8">
      <c r="G9617" s="31" t="str">
        <f t="shared" si="74"/>
        <v> </v>
      </c>
      <c r="H9617" s="31" t="str">
        <f t="shared" si="75"/>
        <v> </v>
      </c>
    </row>
    <row r="9618" spans="7:8">
      <c r="G9618" s="31" t="str">
        <f t="shared" si="74"/>
        <v> </v>
      </c>
      <c r="H9618" s="31" t="str">
        <f t="shared" si="75"/>
        <v> </v>
      </c>
    </row>
    <row r="9619" spans="7:8">
      <c r="G9619" s="31" t="str">
        <f t="shared" si="74"/>
        <v> </v>
      </c>
      <c r="H9619" s="31" t="str">
        <f t="shared" si="75"/>
        <v> </v>
      </c>
    </row>
    <row r="9620" spans="7:8">
      <c r="G9620" s="31" t="str">
        <f t="shared" si="74"/>
        <v> </v>
      </c>
      <c r="H9620" s="31" t="str">
        <f t="shared" si="75"/>
        <v> </v>
      </c>
    </row>
    <row r="9621" spans="7:8">
      <c r="G9621" s="31" t="str">
        <f t="shared" si="74"/>
        <v> </v>
      </c>
      <c r="H9621" s="31" t="str">
        <f t="shared" si="75"/>
        <v> </v>
      </c>
    </row>
    <row r="9622" spans="7:8">
      <c r="G9622" s="31" t="str">
        <f t="shared" si="74"/>
        <v> </v>
      </c>
      <c r="H9622" s="31" t="str">
        <f t="shared" si="75"/>
        <v> </v>
      </c>
    </row>
    <row r="9623" spans="7:8">
      <c r="G9623" s="31" t="str">
        <f t="shared" si="74"/>
        <v> </v>
      </c>
      <c r="H9623" s="31" t="str">
        <f t="shared" si="75"/>
        <v> </v>
      </c>
    </row>
    <row r="9624" spans="7:8">
      <c r="G9624" s="31" t="str">
        <f t="shared" si="74"/>
        <v> </v>
      </c>
      <c r="H9624" s="31" t="str">
        <f t="shared" si="75"/>
        <v> </v>
      </c>
    </row>
    <row r="9625" spans="7:8">
      <c r="G9625" s="31" t="str">
        <f t="shared" si="74"/>
        <v> </v>
      </c>
      <c r="H9625" s="31" t="str">
        <f t="shared" si="75"/>
        <v> </v>
      </c>
    </row>
    <row r="9626" spans="7:8">
      <c r="G9626" s="31" t="str">
        <f t="shared" si="74"/>
        <v> </v>
      </c>
      <c r="H9626" s="31" t="str">
        <f t="shared" si="75"/>
        <v> </v>
      </c>
    </row>
    <row r="9627" spans="7:8">
      <c r="G9627" s="31" t="str">
        <f t="shared" si="74"/>
        <v> </v>
      </c>
      <c r="H9627" s="31" t="str">
        <f t="shared" si="75"/>
        <v> </v>
      </c>
    </row>
    <row r="9628" spans="7:8">
      <c r="G9628" s="31" t="str">
        <f t="shared" si="74"/>
        <v> </v>
      </c>
      <c r="H9628" s="31" t="str">
        <f t="shared" si="75"/>
        <v> </v>
      </c>
    </row>
    <row r="9629" spans="7:8">
      <c r="G9629" s="31" t="str">
        <f t="shared" si="74"/>
        <v> </v>
      </c>
      <c r="H9629" s="31" t="str">
        <f t="shared" si="75"/>
        <v> </v>
      </c>
    </row>
    <row r="9630" spans="7:8">
      <c r="G9630" s="31" t="str">
        <f t="shared" si="74"/>
        <v> </v>
      </c>
      <c r="H9630" s="31" t="str">
        <f t="shared" si="75"/>
        <v> </v>
      </c>
    </row>
    <row r="9631" spans="7:8">
      <c r="G9631" s="31" t="str">
        <f t="shared" si="74"/>
        <v> </v>
      </c>
      <c r="H9631" s="31" t="str">
        <f t="shared" si="75"/>
        <v> </v>
      </c>
    </row>
    <row r="9632" spans="7:8">
      <c r="G9632" s="31" t="str">
        <f t="shared" si="74"/>
        <v> </v>
      </c>
      <c r="H9632" s="31" t="str">
        <f t="shared" si="75"/>
        <v> </v>
      </c>
    </row>
    <row r="9633" spans="7:8">
      <c r="G9633" s="31" t="str">
        <f t="shared" si="74"/>
        <v> </v>
      </c>
      <c r="H9633" s="31" t="str">
        <f t="shared" si="75"/>
        <v> </v>
      </c>
    </row>
    <row r="9634" spans="7:8">
      <c r="G9634" s="31" t="str">
        <f t="shared" si="74"/>
        <v> </v>
      </c>
      <c r="H9634" s="31" t="str">
        <f t="shared" si="75"/>
        <v> </v>
      </c>
    </row>
    <row r="9635" spans="7:8">
      <c r="G9635" s="31" t="str">
        <f t="shared" si="74"/>
        <v> </v>
      </c>
      <c r="H9635" s="31" t="str">
        <f t="shared" si="75"/>
        <v> </v>
      </c>
    </row>
    <row r="9636" spans="7:8">
      <c r="G9636" s="31" t="str">
        <f t="shared" si="74"/>
        <v> </v>
      </c>
      <c r="H9636" s="31" t="str">
        <f t="shared" si="75"/>
        <v> </v>
      </c>
    </row>
    <row r="9637" spans="7:8">
      <c r="G9637" s="31" t="str">
        <f t="shared" si="74"/>
        <v> </v>
      </c>
      <c r="H9637" s="31" t="str">
        <f t="shared" si="75"/>
        <v> </v>
      </c>
    </row>
    <row r="9638" spans="7:8">
      <c r="G9638" s="31" t="str">
        <f t="shared" si="74"/>
        <v> </v>
      </c>
      <c r="H9638" s="31" t="str">
        <f t="shared" si="75"/>
        <v> </v>
      </c>
    </row>
    <row r="9639" spans="7:8">
      <c r="G9639" s="31" t="str">
        <f t="shared" si="74"/>
        <v> </v>
      </c>
      <c r="H9639" s="31" t="str">
        <f t="shared" si="75"/>
        <v> </v>
      </c>
    </row>
    <row r="9640" spans="7:8">
      <c r="G9640" s="31" t="str">
        <f t="shared" si="74"/>
        <v> </v>
      </c>
      <c r="H9640" s="31" t="str">
        <f t="shared" si="75"/>
        <v> </v>
      </c>
    </row>
    <row r="9641" spans="7:8">
      <c r="G9641" s="31" t="str">
        <f t="shared" si="74"/>
        <v> </v>
      </c>
      <c r="H9641" s="31" t="str">
        <f t="shared" si="75"/>
        <v> </v>
      </c>
    </row>
    <row r="9642" spans="7:8">
      <c r="G9642" s="31" t="str">
        <f t="shared" si="74"/>
        <v> </v>
      </c>
      <c r="H9642" s="31" t="str">
        <f t="shared" si="75"/>
        <v> </v>
      </c>
    </row>
    <row r="9643" spans="7:8">
      <c r="G9643" s="31" t="str">
        <f t="shared" si="74"/>
        <v> </v>
      </c>
      <c r="H9643" s="31" t="str">
        <f t="shared" si="75"/>
        <v> </v>
      </c>
    </row>
    <row r="9644" spans="7:8">
      <c r="G9644" s="31" t="str">
        <f t="shared" si="74"/>
        <v> </v>
      </c>
      <c r="H9644" s="31" t="str">
        <f t="shared" si="75"/>
        <v> </v>
      </c>
    </row>
    <row r="9645" spans="7:8">
      <c r="G9645" s="31" t="str">
        <f t="shared" si="74"/>
        <v> </v>
      </c>
      <c r="H9645" s="31" t="str">
        <f t="shared" si="75"/>
        <v> </v>
      </c>
    </row>
    <row r="9646" spans="7:8">
      <c r="G9646" s="31" t="str">
        <f t="shared" si="74"/>
        <v> </v>
      </c>
      <c r="H9646" s="31" t="str">
        <f t="shared" si="75"/>
        <v> </v>
      </c>
    </row>
    <row r="9647" spans="7:8">
      <c r="G9647" s="31" t="str">
        <f t="shared" si="74"/>
        <v> </v>
      </c>
      <c r="H9647" s="31" t="str">
        <f t="shared" si="75"/>
        <v> </v>
      </c>
    </row>
    <row r="9648" spans="7:8">
      <c r="G9648" s="31" t="str">
        <f t="shared" si="74"/>
        <v> </v>
      </c>
      <c r="H9648" s="31" t="str">
        <f t="shared" si="75"/>
        <v> </v>
      </c>
    </row>
    <row r="9649" spans="7:8">
      <c r="G9649" s="31" t="str">
        <f t="shared" si="74"/>
        <v> </v>
      </c>
      <c r="H9649" s="31" t="str">
        <f t="shared" si="75"/>
        <v> </v>
      </c>
    </row>
    <row r="9650" spans="7:8">
      <c r="G9650" s="31" t="str">
        <f t="shared" si="74"/>
        <v> </v>
      </c>
      <c r="H9650" s="31" t="str">
        <f t="shared" si="75"/>
        <v> </v>
      </c>
    </row>
    <row r="9651" spans="7:8">
      <c r="G9651" s="31" t="str">
        <f t="shared" si="74"/>
        <v> </v>
      </c>
      <c r="H9651" s="31" t="str">
        <f t="shared" si="75"/>
        <v> </v>
      </c>
    </row>
    <row r="9652" spans="7:8">
      <c r="G9652" s="31" t="str">
        <f t="shared" si="74"/>
        <v> </v>
      </c>
      <c r="H9652" s="31" t="str">
        <f t="shared" si="75"/>
        <v> </v>
      </c>
    </row>
    <row r="9653" spans="7:8">
      <c r="G9653" s="31" t="str">
        <f t="shared" si="74"/>
        <v> </v>
      </c>
      <c r="H9653" s="31" t="str">
        <f t="shared" si="75"/>
        <v> </v>
      </c>
    </row>
    <row r="9654" spans="7:8">
      <c r="G9654" s="31" t="str">
        <f t="shared" si="74"/>
        <v> </v>
      </c>
      <c r="H9654" s="31" t="str">
        <f t="shared" si="75"/>
        <v> </v>
      </c>
    </row>
    <row r="9655" spans="7:8">
      <c r="G9655" s="31" t="str">
        <f t="shared" si="74"/>
        <v> </v>
      </c>
      <c r="H9655" s="31" t="str">
        <f t="shared" si="75"/>
        <v> </v>
      </c>
    </row>
    <row r="9656" spans="7:8">
      <c r="G9656" s="31" t="str">
        <f t="shared" si="74"/>
        <v> </v>
      </c>
      <c r="H9656" s="31" t="str">
        <f t="shared" si="75"/>
        <v> </v>
      </c>
    </row>
    <row r="9657" spans="7:8">
      <c r="G9657" s="31" t="str">
        <f t="shared" si="74"/>
        <v> </v>
      </c>
      <c r="H9657" s="31" t="str">
        <f t="shared" si="75"/>
        <v> </v>
      </c>
    </row>
    <row r="9658" spans="7:8">
      <c r="G9658" s="31" t="str">
        <f t="shared" si="74"/>
        <v> </v>
      </c>
      <c r="H9658" s="31" t="str">
        <f t="shared" si="75"/>
        <v> </v>
      </c>
    </row>
    <row r="9659" spans="7:8">
      <c r="G9659" s="31" t="str">
        <f t="shared" si="74"/>
        <v> </v>
      </c>
      <c r="H9659" s="31" t="str">
        <f t="shared" si="75"/>
        <v> </v>
      </c>
    </row>
    <row r="9660" spans="7:8">
      <c r="G9660" s="31" t="str">
        <f t="shared" si="74"/>
        <v> </v>
      </c>
      <c r="H9660" s="31" t="str">
        <f t="shared" si="75"/>
        <v> </v>
      </c>
    </row>
    <row r="9661" spans="7:8">
      <c r="G9661" s="31" t="str">
        <f t="shared" si="74"/>
        <v> </v>
      </c>
      <c r="H9661" s="31" t="str">
        <f t="shared" si="75"/>
        <v> </v>
      </c>
    </row>
    <row r="9662" spans="7:8">
      <c r="G9662" s="31" t="str">
        <f t="shared" si="74"/>
        <v> </v>
      </c>
      <c r="H9662" s="31" t="str">
        <f t="shared" si="75"/>
        <v> </v>
      </c>
    </row>
    <row r="9663" spans="7:8">
      <c r="G9663" s="31" t="str">
        <f t="shared" si="74"/>
        <v> </v>
      </c>
      <c r="H9663" s="31" t="str">
        <f t="shared" si="75"/>
        <v> </v>
      </c>
    </row>
    <row r="9664" spans="7:8">
      <c r="G9664" s="31" t="str">
        <f t="shared" si="74"/>
        <v> </v>
      </c>
      <c r="H9664" s="31" t="str">
        <f t="shared" si="75"/>
        <v> </v>
      </c>
    </row>
    <row r="9665" spans="7:8">
      <c r="G9665" s="31" t="str">
        <f t="shared" si="74"/>
        <v> </v>
      </c>
      <c r="H9665" s="31" t="str">
        <f t="shared" si="75"/>
        <v> </v>
      </c>
    </row>
    <row r="9666" spans="7:8">
      <c r="G9666" s="31" t="str">
        <f t="shared" si="74"/>
        <v> </v>
      </c>
      <c r="H9666" s="31" t="str">
        <f t="shared" si="75"/>
        <v> </v>
      </c>
    </row>
    <row r="9667" spans="7:8">
      <c r="G9667" s="31" t="str">
        <f t="shared" si="74"/>
        <v> </v>
      </c>
      <c r="H9667" s="31" t="str">
        <f t="shared" si="75"/>
        <v> </v>
      </c>
    </row>
    <row r="9668" spans="7:8">
      <c r="G9668" s="31" t="str">
        <f t="shared" si="74"/>
        <v> </v>
      </c>
      <c r="H9668" s="31" t="str">
        <f t="shared" si="75"/>
        <v> </v>
      </c>
    </row>
    <row r="9669" spans="7:8">
      <c r="G9669" s="31" t="str">
        <f t="shared" si="74"/>
        <v> </v>
      </c>
      <c r="H9669" s="31" t="str">
        <f t="shared" si="75"/>
        <v> </v>
      </c>
    </row>
    <row r="9670" spans="7:8">
      <c r="G9670" s="31" t="str">
        <f t="shared" si="74"/>
        <v> </v>
      </c>
      <c r="H9670" s="31" t="str">
        <f t="shared" si="75"/>
        <v> </v>
      </c>
    </row>
    <row r="9671" spans="7:8">
      <c r="G9671" s="31" t="str">
        <f t="shared" si="74"/>
        <v> </v>
      </c>
      <c r="H9671" s="31" t="str">
        <f t="shared" si="75"/>
        <v> </v>
      </c>
    </row>
    <row r="9672" spans="7:8">
      <c r="G9672" s="31" t="str">
        <f t="shared" si="74"/>
        <v> </v>
      </c>
      <c r="H9672" s="31" t="str">
        <f t="shared" si="75"/>
        <v> </v>
      </c>
    </row>
    <row r="9673" spans="7:8">
      <c r="G9673" s="31" t="str">
        <f t="shared" si="74"/>
        <v> </v>
      </c>
      <c r="H9673" s="31" t="str">
        <f t="shared" si="75"/>
        <v> </v>
      </c>
    </row>
    <row r="9674" spans="7:8">
      <c r="G9674" s="31" t="str">
        <f t="shared" si="74"/>
        <v> </v>
      </c>
      <c r="H9674" s="31" t="str">
        <f t="shared" si="75"/>
        <v> </v>
      </c>
    </row>
    <row r="9675" spans="7:8">
      <c r="G9675" s="31" t="str">
        <f t="shared" si="74"/>
        <v> </v>
      </c>
      <c r="H9675" s="31" t="str">
        <f t="shared" si="75"/>
        <v> </v>
      </c>
    </row>
    <row r="9676" spans="7:8">
      <c r="G9676" s="31" t="str">
        <f t="shared" si="74"/>
        <v> </v>
      </c>
      <c r="H9676" s="31" t="str">
        <f t="shared" si="75"/>
        <v> </v>
      </c>
    </row>
    <row r="9677" spans="7:8">
      <c r="G9677" s="31" t="str">
        <f t="shared" si="74"/>
        <v> </v>
      </c>
      <c r="H9677" s="31" t="str">
        <f t="shared" si="75"/>
        <v> </v>
      </c>
    </row>
    <row r="9678" spans="7:8">
      <c r="G9678" s="31" t="str">
        <f t="shared" si="74"/>
        <v> </v>
      </c>
      <c r="H9678" s="31" t="str">
        <f t="shared" si="75"/>
        <v> </v>
      </c>
    </row>
    <row r="9679" spans="7:8">
      <c r="G9679" s="31" t="str">
        <f t="shared" si="74"/>
        <v> </v>
      </c>
      <c r="H9679" s="31" t="str">
        <f t="shared" si="75"/>
        <v> </v>
      </c>
    </row>
    <row r="9680" spans="7:8">
      <c r="G9680" s="31" t="str">
        <f t="shared" si="74"/>
        <v> </v>
      </c>
      <c r="H9680" s="31" t="str">
        <f t="shared" si="75"/>
        <v> </v>
      </c>
    </row>
    <row r="9681" spans="7:8">
      <c r="G9681" s="31" t="str">
        <f t="shared" si="74"/>
        <v> </v>
      </c>
      <c r="H9681" s="31" t="str">
        <f t="shared" si="75"/>
        <v> </v>
      </c>
    </row>
    <row r="9682" spans="7:8">
      <c r="G9682" s="31" t="str">
        <f t="shared" si="74"/>
        <v> </v>
      </c>
      <c r="H9682" s="31" t="str">
        <f t="shared" si="75"/>
        <v> </v>
      </c>
    </row>
    <row r="9683" spans="7:8">
      <c r="G9683" s="31" t="str">
        <f t="shared" si="74"/>
        <v> </v>
      </c>
      <c r="H9683" s="31" t="str">
        <f t="shared" si="75"/>
        <v> </v>
      </c>
    </row>
    <row r="9684" spans="7:8">
      <c r="G9684" s="31" t="str">
        <f t="shared" si="74"/>
        <v> </v>
      </c>
      <c r="H9684" s="31" t="str">
        <f t="shared" si="75"/>
        <v> </v>
      </c>
    </row>
    <row r="9685" spans="7:8">
      <c r="G9685" s="31" t="str">
        <f t="shared" si="74"/>
        <v> </v>
      </c>
      <c r="H9685" s="31" t="str">
        <f t="shared" si="75"/>
        <v> </v>
      </c>
    </row>
    <row r="9686" spans="7:8">
      <c r="G9686" s="31" t="str">
        <f t="shared" si="74"/>
        <v> </v>
      </c>
      <c r="H9686" s="31" t="str">
        <f t="shared" si="75"/>
        <v> </v>
      </c>
    </row>
    <row r="9687" spans="7:8">
      <c r="G9687" s="31" t="str">
        <f t="shared" si="74"/>
        <v> </v>
      </c>
      <c r="H9687" s="31" t="str">
        <f t="shared" si="75"/>
        <v> </v>
      </c>
    </row>
    <row r="9688" spans="7:8">
      <c r="G9688" s="31" t="str">
        <f t="shared" si="74"/>
        <v> </v>
      </c>
      <c r="H9688" s="31" t="str">
        <f t="shared" si="75"/>
        <v> </v>
      </c>
    </row>
    <row r="9689" spans="7:8">
      <c r="G9689" s="31" t="str">
        <f t="shared" si="74"/>
        <v> </v>
      </c>
      <c r="H9689" s="31" t="str">
        <f t="shared" si="75"/>
        <v> </v>
      </c>
    </row>
    <row r="9690" spans="7:8">
      <c r="G9690" s="31" t="str">
        <f t="shared" si="74"/>
        <v> </v>
      </c>
      <c r="H9690" s="31" t="str">
        <f t="shared" si="75"/>
        <v> </v>
      </c>
    </row>
    <row r="9691" spans="7:8">
      <c r="G9691" s="31" t="str">
        <f t="shared" si="74"/>
        <v> </v>
      </c>
      <c r="H9691" s="31" t="str">
        <f t="shared" si="75"/>
        <v> </v>
      </c>
    </row>
    <row r="9692" spans="7:8">
      <c r="G9692" s="31" t="str">
        <f t="shared" ref="G9692:G9946" si="76">IFERROR(IF($D9692&gt;0,IF($D9692=$G$1,$F9692," ")," ")," ")</f>
        <v> </v>
      </c>
      <c r="H9692" s="31" t="str">
        <f t="shared" ref="H9692:H9946" si="77">IFERROR(IF($D9692&gt;0,IF($D9692=$H$1,$F9692," ")," ")," ")</f>
        <v> </v>
      </c>
    </row>
    <row r="9693" spans="7:8">
      <c r="G9693" s="31" t="str">
        <f t="shared" si="76"/>
        <v> </v>
      </c>
      <c r="H9693" s="31" t="str">
        <f t="shared" si="77"/>
        <v> </v>
      </c>
    </row>
    <row r="9694" spans="7:8">
      <c r="G9694" s="31" t="str">
        <f t="shared" si="76"/>
        <v> </v>
      </c>
      <c r="H9694" s="31" t="str">
        <f t="shared" si="77"/>
        <v> </v>
      </c>
    </row>
    <row r="9695" spans="7:8">
      <c r="G9695" s="31" t="str">
        <f t="shared" si="76"/>
        <v> </v>
      </c>
      <c r="H9695" s="31" t="str">
        <f t="shared" si="77"/>
        <v> </v>
      </c>
    </row>
    <row r="9696" spans="7:8">
      <c r="G9696" s="31" t="str">
        <f t="shared" si="76"/>
        <v> </v>
      </c>
      <c r="H9696" s="31" t="str">
        <f t="shared" si="77"/>
        <v> </v>
      </c>
    </row>
    <row r="9697" spans="7:8">
      <c r="G9697" s="31" t="str">
        <f t="shared" si="76"/>
        <v> </v>
      </c>
      <c r="H9697" s="31" t="str">
        <f t="shared" si="77"/>
        <v> </v>
      </c>
    </row>
    <row r="9698" spans="7:8">
      <c r="G9698" s="31" t="str">
        <f t="shared" si="76"/>
        <v> </v>
      </c>
      <c r="H9698" s="31" t="str">
        <f t="shared" si="77"/>
        <v> </v>
      </c>
    </row>
    <row r="9699" spans="7:8">
      <c r="G9699" s="31" t="str">
        <f t="shared" si="76"/>
        <v> </v>
      </c>
      <c r="H9699" s="31" t="str">
        <f t="shared" si="77"/>
        <v> </v>
      </c>
    </row>
    <row r="9700" spans="7:8">
      <c r="G9700" s="31" t="str">
        <f t="shared" si="76"/>
        <v> </v>
      </c>
      <c r="H9700" s="31" t="str">
        <f t="shared" si="77"/>
        <v> </v>
      </c>
    </row>
    <row r="9701" spans="7:8">
      <c r="G9701" s="31" t="str">
        <f t="shared" si="76"/>
        <v> </v>
      </c>
      <c r="H9701" s="31" t="str">
        <f t="shared" si="77"/>
        <v> </v>
      </c>
    </row>
    <row r="9702" spans="7:8">
      <c r="G9702" s="31" t="str">
        <f t="shared" si="76"/>
        <v> </v>
      </c>
      <c r="H9702" s="31" t="str">
        <f t="shared" si="77"/>
        <v> </v>
      </c>
    </row>
    <row r="9703" spans="7:8">
      <c r="G9703" s="31" t="str">
        <f t="shared" si="76"/>
        <v> </v>
      </c>
      <c r="H9703" s="31" t="str">
        <f t="shared" si="77"/>
        <v> </v>
      </c>
    </row>
    <row r="9704" spans="7:8">
      <c r="G9704" s="31" t="str">
        <f t="shared" si="76"/>
        <v> </v>
      </c>
      <c r="H9704" s="31" t="str">
        <f t="shared" si="77"/>
        <v> </v>
      </c>
    </row>
    <row r="9705" spans="7:8">
      <c r="G9705" s="31" t="str">
        <f t="shared" si="76"/>
        <v> </v>
      </c>
      <c r="H9705" s="31" t="str">
        <f t="shared" si="77"/>
        <v> </v>
      </c>
    </row>
    <row r="9706" spans="7:8">
      <c r="G9706" s="31" t="str">
        <f t="shared" si="76"/>
        <v> </v>
      </c>
      <c r="H9706" s="31" t="str">
        <f t="shared" si="77"/>
        <v> </v>
      </c>
    </row>
    <row r="9707" spans="7:8">
      <c r="G9707" s="31" t="str">
        <f t="shared" si="76"/>
        <v> </v>
      </c>
      <c r="H9707" s="31" t="str">
        <f t="shared" si="77"/>
        <v> </v>
      </c>
    </row>
    <row r="9708" spans="7:8">
      <c r="G9708" s="31" t="str">
        <f t="shared" si="76"/>
        <v> </v>
      </c>
      <c r="H9708" s="31" t="str">
        <f t="shared" si="77"/>
        <v> </v>
      </c>
    </row>
    <row r="9709" spans="7:8">
      <c r="G9709" s="31" t="str">
        <f t="shared" si="76"/>
        <v> </v>
      </c>
      <c r="H9709" s="31" t="str">
        <f t="shared" si="77"/>
        <v> </v>
      </c>
    </row>
    <row r="9710" spans="7:8">
      <c r="G9710" s="31" t="str">
        <f t="shared" si="76"/>
        <v> </v>
      </c>
      <c r="H9710" s="31" t="str">
        <f t="shared" si="77"/>
        <v> </v>
      </c>
    </row>
    <row r="9711" spans="7:8">
      <c r="G9711" s="31" t="str">
        <f t="shared" si="76"/>
        <v> </v>
      </c>
      <c r="H9711" s="31" t="str">
        <f t="shared" si="77"/>
        <v> </v>
      </c>
    </row>
    <row r="9712" spans="7:8">
      <c r="G9712" s="31" t="str">
        <f t="shared" si="76"/>
        <v> </v>
      </c>
      <c r="H9712" s="31" t="str">
        <f t="shared" si="77"/>
        <v> </v>
      </c>
    </row>
    <row r="9713" spans="7:8">
      <c r="G9713" s="31" t="str">
        <f t="shared" si="76"/>
        <v> </v>
      </c>
      <c r="H9713" s="31" t="str">
        <f t="shared" si="77"/>
        <v> </v>
      </c>
    </row>
    <row r="9714" spans="7:8">
      <c r="G9714" s="31" t="str">
        <f t="shared" si="76"/>
        <v> </v>
      </c>
      <c r="H9714" s="31" t="str">
        <f t="shared" si="77"/>
        <v> </v>
      </c>
    </row>
    <row r="9715" spans="7:8">
      <c r="G9715" s="31" t="str">
        <f t="shared" si="76"/>
        <v> </v>
      </c>
      <c r="H9715" s="31" t="str">
        <f t="shared" si="77"/>
        <v> </v>
      </c>
    </row>
    <row r="9716" spans="7:8">
      <c r="G9716" s="31" t="str">
        <f t="shared" si="76"/>
        <v> </v>
      </c>
      <c r="H9716" s="31" t="str">
        <f t="shared" si="77"/>
        <v> </v>
      </c>
    </row>
    <row r="9717" spans="7:8">
      <c r="G9717" s="31" t="str">
        <f t="shared" si="76"/>
        <v> </v>
      </c>
      <c r="H9717" s="31" t="str">
        <f t="shared" si="77"/>
        <v> </v>
      </c>
    </row>
    <row r="9718" spans="7:8">
      <c r="G9718" s="31" t="str">
        <f t="shared" si="76"/>
        <v> </v>
      </c>
      <c r="H9718" s="31" t="str">
        <f t="shared" si="77"/>
        <v> </v>
      </c>
    </row>
    <row r="9719" spans="7:8">
      <c r="G9719" s="31" t="str">
        <f t="shared" si="76"/>
        <v> </v>
      </c>
      <c r="H9719" s="31" t="str">
        <f t="shared" si="77"/>
        <v> </v>
      </c>
    </row>
    <row r="9720" spans="7:8">
      <c r="G9720" s="31" t="str">
        <f t="shared" si="76"/>
        <v> </v>
      </c>
      <c r="H9720" s="31" t="str">
        <f t="shared" si="77"/>
        <v> </v>
      </c>
    </row>
    <row r="9721" spans="7:8">
      <c r="G9721" s="31" t="str">
        <f t="shared" si="76"/>
        <v> </v>
      </c>
      <c r="H9721" s="31" t="str">
        <f t="shared" si="77"/>
        <v> </v>
      </c>
    </row>
    <row r="9722" spans="7:8">
      <c r="G9722" s="31" t="str">
        <f t="shared" si="76"/>
        <v> </v>
      </c>
      <c r="H9722" s="31" t="str">
        <f t="shared" si="77"/>
        <v> </v>
      </c>
    </row>
    <row r="9723" spans="7:8">
      <c r="G9723" s="31" t="str">
        <f t="shared" si="76"/>
        <v> </v>
      </c>
      <c r="H9723" s="31" t="str">
        <f t="shared" si="77"/>
        <v> </v>
      </c>
    </row>
    <row r="9724" spans="7:8">
      <c r="G9724" s="31" t="str">
        <f t="shared" si="76"/>
        <v> </v>
      </c>
      <c r="H9724" s="31" t="str">
        <f t="shared" si="77"/>
        <v> </v>
      </c>
    </row>
    <row r="9725" spans="7:8">
      <c r="G9725" s="31" t="str">
        <f t="shared" si="76"/>
        <v> </v>
      </c>
      <c r="H9725" s="31" t="str">
        <f t="shared" si="77"/>
        <v> </v>
      </c>
    </row>
    <row r="9726" spans="7:8">
      <c r="G9726" s="31" t="str">
        <f t="shared" si="76"/>
        <v> </v>
      </c>
      <c r="H9726" s="31" t="str">
        <f t="shared" si="77"/>
        <v> </v>
      </c>
    </row>
    <row r="9727" spans="7:8">
      <c r="G9727" s="31" t="str">
        <f t="shared" si="76"/>
        <v> </v>
      </c>
      <c r="H9727" s="31" t="str">
        <f t="shared" si="77"/>
        <v> </v>
      </c>
    </row>
    <row r="9728" spans="7:8">
      <c r="G9728" s="31" t="str">
        <f t="shared" si="76"/>
        <v> </v>
      </c>
      <c r="H9728" s="31" t="str">
        <f t="shared" si="77"/>
        <v> </v>
      </c>
    </row>
    <row r="9729" spans="7:8">
      <c r="G9729" s="31" t="str">
        <f t="shared" si="76"/>
        <v> </v>
      </c>
      <c r="H9729" s="31" t="str">
        <f t="shared" si="77"/>
        <v> </v>
      </c>
    </row>
    <row r="9730" spans="7:8">
      <c r="G9730" s="31" t="str">
        <f t="shared" si="76"/>
        <v> </v>
      </c>
      <c r="H9730" s="31" t="str">
        <f t="shared" si="77"/>
        <v> </v>
      </c>
    </row>
    <row r="9731" spans="7:8">
      <c r="G9731" s="31" t="str">
        <f t="shared" si="76"/>
        <v> </v>
      </c>
      <c r="H9731" s="31" t="str">
        <f t="shared" si="77"/>
        <v> </v>
      </c>
    </row>
    <row r="9732" spans="7:8">
      <c r="G9732" s="31" t="str">
        <f t="shared" si="76"/>
        <v> </v>
      </c>
      <c r="H9732" s="31" t="str">
        <f t="shared" si="77"/>
        <v> </v>
      </c>
    </row>
    <row r="9733" spans="7:8">
      <c r="G9733" s="31" t="str">
        <f t="shared" si="76"/>
        <v> </v>
      </c>
      <c r="H9733" s="31" t="str">
        <f t="shared" si="77"/>
        <v> </v>
      </c>
    </row>
    <row r="9734" spans="7:8">
      <c r="G9734" s="31" t="str">
        <f t="shared" si="76"/>
        <v> </v>
      </c>
      <c r="H9734" s="31" t="str">
        <f t="shared" si="77"/>
        <v> </v>
      </c>
    </row>
    <row r="9735" spans="7:8">
      <c r="G9735" s="31" t="str">
        <f t="shared" si="76"/>
        <v> </v>
      </c>
      <c r="H9735" s="31" t="str">
        <f t="shared" si="77"/>
        <v> </v>
      </c>
    </row>
    <row r="9736" spans="7:8">
      <c r="G9736" s="31" t="str">
        <f t="shared" si="76"/>
        <v> </v>
      </c>
      <c r="H9736" s="31" t="str">
        <f t="shared" si="77"/>
        <v> </v>
      </c>
    </row>
    <row r="9737" spans="7:8">
      <c r="G9737" s="31" t="str">
        <f t="shared" si="76"/>
        <v> </v>
      </c>
      <c r="H9737" s="31" t="str">
        <f t="shared" si="77"/>
        <v> </v>
      </c>
    </row>
    <row r="9738" spans="7:8">
      <c r="G9738" s="31" t="str">
        <f t="shared" si="76"/>
        <v> </v>
      </c>
      <c r="H9738" s="31" t="str">
        <f t="shared" si="77"/>
        <v> </v>
      </c>
    </row>
    <row r="9739" spans="7:8">
      <c r="G9739" s="31" t="str">
        <f t="shared" si="76"/>
        <v> </v>
      </c>
      <c r="H9739" s="31" t="str">
        <f t="shared" si="77"/>
        <v> </v>
      </c>
    </row>
    <row r="9740" spans="7:8">
      <c r="G9740" s="31" t="str">
        <f t="shared" si="76"/>
        <v> </v>
      </c>
      <c r="H9740" s="31" t="str">
        <f t="shared" si="77"/>
        <v> </v>
      </c>
    </row>
    <row r="9741" spans="7:8">
      <c r="G9741" s="31" t="str">
        <f t="shared" si="76"/>
        <v> </v>
      </c>
      <c r="H9741" s="31" t="str">
        <f t="shared" si="77"/>
        <v> </v>
      </c>
    </row>
    <row r="9742" spans="7:8">
      <c r="G9742" s="31" t="str">
        <f t="shared" si="76"/>
        <v> </v>
      </c>
      <c r="H9742" s="31" t="str">
        <f t="shared" si="77"/>
        <v> </v>
      </c>
    </row>
    <row r="9743" spans="7:8">
      <c r="G9743" s="31" t="str">
        <f t="shared" si="76"/>
        <v> </v>
      </c>
      <c r="H9743" s="31" t="str">
        <f t="shared" si="77"/>
        <v> </v>
      </c>
    </row>
    <row r="9744" spans="7:8">
      <c r="G9744" s="31" t="str">
        <f t="shared" si="76"/>
        <v> </v>
      </c>
      <c r="H9744" s="31" t="str">
        <f t="shared" si="77"/>
        <v> </v>
      </c>
    </row>
    <row r="9745" spans="7:8">
      <c r="G9745" s="31" t="str">
        <f t="shared" si="76"/>
        <v> </v>
      </c>
      <c r="H9745" s="31" t="str">
        <f t="shared" si="77"/>
        <v> </v>
      </c>
    </row>
    <row r="9746" spans="7:8">
      <c r="G9746" s="31" t="str">
        <f t="shared" si="76"/>
        <v> </v>
      </c>
      <c r="H9746" s="31" t="str">
        <f t="shared" si="77"/>
        <v> </v>
      </c>
    </row>
    <row r="9747" spans="7:8">
      <c r="G9747" s="31" t="str">
        <f t="shared" si="76"/>
        <v> </v>
      </c>
      <c r="H9747" s="31" t="str">
        <f t="shared" si="77"/>
        <v> </v>
      </c>
    </row>
    <row r="9748" spans="7:8">
      <c r="G9748" s="31" t="str">
        <f t="shared" si="76"/>
        <v> </v>
      </c>
      <c r="H9748" s="31" t="str">
        <f t="shared" si="77"/>
        <v> </v>
      </c>
    </row>
    <row r="9749" spans="7:8">
      <c r="G9749" s="31" t="str">
        <f t="shared" si="76"/>
        <v> </v>
      </c>
      <c r="H9749" s="31" t="str">
        <f t="shared" si="77"/>
        <v> </v>
      </c>
    </row>
    <row r="9750" spans="7:8">
      <c r="G9750" s="31" t="str">
        <f t="shared" si="76"/>
        <v> </v>
      </c>
      <c r="H9750" s="31" t="str">
        <f t="shared" si="77"/>
        <v> </v>
      </c>
    </row>
    <row r="9751" spans="7:8">
      <c r="G9751" s="31" t="str">
        <f t="shared" si="76"/>
        <v> </v>
      </c>
      <c r="H9751" s="31" t="str">
        <f t="shared" si="77"/>
        <v> </v>
      </c>
    </row>
    <row r="9752" spans="7:8">
      <c r="G9752" s="31" t="str">
        <f t="shared" si="76"/>
        <v> </v>
      </c>
      <c r="H9752" s="31" t="str">
        <f t="shared" si="77"/>
        <v> </v>
      </c>
    </row>
    <row r="9753" spans="7:8">
      <c r="G9753" s="31" t="str">
        <f t="shared" si="76"/>
        <v> </v>
      </c>
      <c r="H9753" s="31" t="str">
        <f t="shared" si="77"/>
        <v> </v>
      </c>
    </row>
    <row r="9754" spans="7:8">
      <c r="G9754" s="31" t="str">
        <f t="shared" si="76"/>
        <v> </v>
      </c>
      <c r="H9754" s="31" t="str">
        <f t="shared" si="77"/>
        <v> </v>
      </c>
    </row>
    <row r="9755" spans="7:8">
      <c r="G9755" s="31" t="str">
        <f t="shared" si="76"/>
        <v> </v>
      </c>
      <c r="H9755" s="31" t="str">
        <f t="shared" si="77"/>
        <v> </v>
      </c>
    </row>
    <row r="9756" spans="7:8">
      <c r="G9756" s="31" t="str">
        <f t="shared" si="76"/>
        <v> </v>
      </c>
      <c r="H9756" s="31" t="str">
        <f t="shared" si="77"/>
        <v> </v>
      </c>
    </row>
    <row r="9757" spans="7:8">
      <c r="G9757" s="31" t="str">
        <f t="shared" si="76"/>
        <v> </v>
      </c>
      <c r="H9757" s="31" t="str">
        <f t="shared" si="77"/>
        <v> </v>
      </c>
    </row>
    <row r="9758" spans="7:8">
      <c r="G9758" s="31" t="str">
        <f t="shared" si="76"/>
        <v> </v>
      </c>
      <c r="H9758" s="31" t="str">
        <f t="shared" si="77"/>
        <v> </v>
      </c>
    </row>
    <row r="9759" spans="7:8">
      <c r="G9759" s="31" t="str">
        <f t="shared" si="76"/>
        <v> </v>
      </c>
      <c r="H9759" s="31" t="str">
        <f t="shared" si="77"/>
        <v> </v>
      </c>
    </row>
    <row r="9760" spans="7:8">
      <c r="G9760" s="31" t="str">
        <f t="shared" si="76"/>
        <v> </v>
      </c>
      <c r="H9760" s="31" t="str">
        <f t="shared" si="77"/>
        <v> </v>
      </c>
    </row>
    <row r="9761" spans="7:8">
      <c r="G9761" s="31" t="str">
        <f t="shared" si="76"/>
        <v> </v>
      </c>
      <c r="H9761" s="31" t="str">
        <f t="shared" si="77"/>
        <v> </v>
      </c>
    </row>
    <row r="9762" spans="7:8">
      <c r="G9762" s="31" t="str">
        <f t="shared" si="76"/>
        <v> </v>
      </c>
      <c r="H9762" s="31" t="str">
        <f t="shared" si="77"/>
        <v> </v>
      </c>
    </row>
    <row r="9763" spans="7:8">
      <c r="G9763" s="31" t="str">
        <f t="shared" si="76"/>
        <v> </v>
      </c>
      <c r="H9763" s="31" t="str">
        <f t="shared" si="77"/>
        <v> </v>
      </c>
    </row>
    <row r="9764" spans="7:8">
      <c r="G9764" s="31" t="str">
        <f t="shared" si="76"/>
        <v> </v>
      </c>
      <c r="H9764" s="31" t="str">
        <f t="shared" si="77"/>
        <v> </v>
      </c>
    </row>
    <row r="9765" spans="7:8">
      <c r="G9765" s="31" t="str">
        <f t="shared" si="76"/>
        <v> </v>
      </c>
      <c r="H9765" s="31" t="str">
        <f t="shared" si="77"/>
        <v> </v>
      </c>
    </row>
    <row r="9766" spans="7:8">
      <c r="G9766" s="31" t="str">
        <f t="shared" si="76"/>
        <v> </v>
      </c>
      <c r="H9766" s="31" t="str">
        <f t="shared" si="77"/>
        <v> </v>
      </c>
    </row>
    <row r="9767" spans="7:8">
      <c r="G9767" s="31" t="str">
        <f t="shared" si="76"/>
        <v> </v>
      </c>
      <c r="H9767" s="31" t="str">
        <f t="shared" si="77"/>
        <v> </v>
      </c>
    </row>
    <row r="9768" spans="7:8">
      <c r="G9768" s="31" t="str">
        <f t="shared" si="76"/>
        <v> </v>
      </c>
      <c r="H9768" s="31" t="str">
        <f t="shared" si="77"/>
        <v> </v>
      </c>
    </row>
    <row r="9769" spans="7:8">
      <c r="G9769" s="31" t="str">
        <f t="shared" si="76"/>
        <v> </v>
      </c>
      <c r="H9769" s="31" t="str">
        <f t="shared" si="77"/>
        <v> </v>
      </c>
    </row>
    <row r="9770" spans="7:8">
      <c r="G9770" s="31" t="str">
        <f t="shared" si="76"/>
        <v> </v>
      </c>
      <c r="H9770" s="31" t="str">
        <f t="shared" si="77"/>
        <v> </v>
      </c>
    </row>
    <row r="9771" spans="7:8">
      <c r="G9771" s="31" t="str">
        <f t="shared" si="76"/>
        <v> </v>
      </c>
      <c r="H9771" s="31" t="str">
        <f t="shared" si="77"/>
        <v> </v>
      </c>
    </row>
    <row r="9772" spans="7:8">
      <c r="G9772" s="31" t="str">
        <f t="shared" si="76"/>
        <v> </v>
      </c>
      <c r="H9772" s="31" t="str">
        <f t="shared" si="77"/>
        <v> </v>
      </c>
    </row>
    <row r="9773" spans="7:8">
      <c r="G9773" s="31" t="str">
        <f t="shared" si="76"/>
        <v> </v>
      </c>
      <c r="H9773" s="31" t="str">
        <f t="shared" si="77"/>
        <v> </v>
      </c>
    </row>
    <row r="9774" spans="7:8">
      <c r="G9774" s="31" t="str">
        <f t="shared" si="76"/>
        <v> </v>
      </c>
      <c r="H9774" s="31" t="str">
        <f t="shared" si="77"/>
        <v> </v>
      </c>
    </row>
    <row r="9775" spans="7:8">
      <c r="G9775" s="31" t="str">
        <f t="shared" si="76"/>
        <v> </v>
      </c>
      <c r="H9775" s="31" t="str">
        <f t="shared" si="77"/>
        <v> </v>
      </c>
    </row>
    <row r="9776" spans="7:8">
      <c r="G9776" s="31" t="str">
        <f t="shared" si="76"/>
        <v> </v>
      </c>
      <c r="H9776" s="31" t="str">
        <f t="shared" si="77"/>
        <v> </v>
      </c>
    </row>
    <row r="9777" spans="7:8">
      <c r="G9777" s="31" t="str">
        <f t="shared" si="76"/>
        <v> </v>
      </c>
      <c r="H9777" s="31" t="str">
        <f t="shared" si="77"/>
        <v> </v>
      </c>
    </row>
    <row r="9778" spans="7:8">
      <c r="G9778" s="31" t="str">
        <f t="shared" si="76"/>
        <v> </v>
      </c>
      <c r="H9778" s="31" t="str">
        <f t="shared" si="77"/>
        <v> </v>
      </c>
    </row>
    <row r="9779" spans="7:8">
      <c r="G9779" s="31" t="str">
        <f t="shared" si="76"/>
        <v> </v>
      </c>
      <c r="H9779" s="31" t="str">
        <f t="shared" si="77"/>
        <v> </v>
      </c>
    </row>
    <row r="9780" spans="7:8">
      <c r="G9780" s="31" t="str">
        <f t="shared" si="76"/>
        <v> </v>
      </c>
      <c r="H9780" s="31" t="str">
        <f t="shared" si="77"/>
        <v> </v>
      </c>
    </row>
    <row r="9781" spans="7:8">
      <c r="G9781" s="31" t="str">
        <f t="shared" si="76"/>
        <v> </v>
      </c>
      <c r="H9781" s="31" t="str">
        <f t="shared" si="77"/>
        <v> </v>
      </c>
    </row>
    <row r="9782" spans="7:8">
      <c r="G9782" s="31" t="str">
        <f t="shared" si="76"/>
        <v> </v>
      </c>
      <c r="H9782" s="31" t="str">
        <f t="shared" si="77"/>
        <v> </v>
      </c>
    </row>
    <row r="9783" spans="7:8">
      <c r="G9783" s="31" t="str">
        <f t="shared" si="76"/>
        <v> </v>
      </c>
      <c r="H9783" s="31" t="str">
        <f t="shared" si="77"/>
        <v> </v>
      </c>
    </row>
    <row r="9784" spans="7:8">
      <c r="G9784" s="31" t="str">
        <f t="shared" si="76"/>
        <v> </v>
      </c>
      <c r="H9784" s="31" t="str">
        <f t="shared" si="77"/>
        <v> </v>
      </c>
    </row>
    <row r="9785" spans="7:8">
      <c r="G9785" s="31" t="str">
        <f t="shared" si="76"/>
        <v> </v>
      </c>
      <c r="H9785" s="31" t="str">
        <f t="shared" si="77"/>
        <v> </v>
      </c>
    </row>
    <row r="9786" spans="7:8">
      <c r="G9786" s="31" t="str">
        <f t="shared" si="76"/>
        <v> </v>
      </c>
      <c r="H9786" s="31" t="str">
        <f t="shared" si="77"/>
        <v> </v>
      </c>
    </row>
    <row r="9787" spans="7:8">
      <c r="G9787" s="31" t="str">
        <f t="shared" si="76"/>
        <v> </v>
      </c>
      <c r="H9787" s="31" t="str">
        <f t="shared" si="77"/>
        <v> </v>
      </c>
    </row>
    <row r="9788" spans="7:8">
      <c r="G9788" s="31" t="str">
        <f t="shared" si="76"/>
        <v> </v>
      </c>
      <c r="H9788" s="31" t="str">
        <f t="shared" si="77"/>
        <v> </v>
      </c>
    </row>
    <row r="9789" spans="7:8">
      <c r="G9789" s="31" t="str">
        <f t="shared" si="76"/>
        <v> </v>
      </c>
      <c r="H9789" s="31" t="str">
        <f t="shared" si="77"/>
        <v> </v>
      </c>
    </row>
    <row r="9790" spans="7:8">
      <c r="G9790" s="31" t="str">
        <f t="shared" si="76"/>
        <v> </v>
      </c>
      <c r="H9790" s="31" t="str">
        <f t="shared" si="77"/>
        <v> </v>
      </c>
    </row>
    <row r="9791" spans="7:8">
      <c r="G9791" s="31" t="str">
        <f t="shared" si="76"/>
        <v> </v>
      </c>
      <c r="H9791" s="31" t="str">
        <f t="shared" si="77"/>
        <v> </v>
      </c>
    </row>
    <row r="9792" spans="7:8">
      <c r="G9792" s="31" t="str">
        <f t="shared" si="76"/>
        <v> </v>
      </c>
      <c r="H9792" s="31" t="str">
        <f t="shared" si="77"/>
        <v> </v>
      </c>
    </row>
    <row r="9793" spans="7:8">
      <c r="G9793" s="31" t="str">
        <f t="shared" si="76"/>
        <v> </v>
      </c>
      <c r="H9793" s="31" t="str">
        <f t="shared" si="77"/>
        <v> </v>
      </c>
    </row>
    <row r="9794" spans="7:8">
      <c r="G9794" s="31" t="str">
        <f t="shared" si="76"/>
        <v> </v>
      </c>
      <c r="H9794" s="31" t="str">
        <f t="shared" si="77"/>
        <v> </v>
      </c>
    </row>
    <row r="9795" spans="7:8">
      <c r="G9795" s="31" t="str">
        <f t="shared" si="76"/>
        <v> </v>
      </c>
      <c r="H9795" s="31" t="str">
        <f t="shared" si="77"/>
        <v> </v>
      </c>
    </row>
    <row r="9796" spans="7:8">
      <c r="G9796" s="31" t="str">
        <f t="shared" si="76"/>
        <v> </v>
      </c>
      <c r="H9796" s="31" t="str">
        <f t="shared" si="77"/>
        <v> </v>
      </c>
    </row>
    <row r="9797" spans="7:8">
      <c r="G9797" s="31" t="str">
        <f t="shared" si="76"/>
        <v> </v>
      </c>
      <c r="H9797" s="31" t="str">
        <f t="shared" si="77"/>
        <v> </v>
      </c>
    </row>
    <row r="9798" spans="7:8">
      <c r="G9798" s="31" t="str">
        <f t="shared" si="76"/>
        <v> </v>
      </c>
      <c r="H9798" s="31" t="str">
        <f t="shared" si="77"/>
        <v> </v>
      </c>
    </row>
    <row r="9799" spans="7:8">
      <c r="G9799" s="31" t="str">
        <f t="shared" si="76"/>
        <v> </v>
      </c>
      <c r="H9799" s="31" t="str">
        <f t="shared" si="77"/>
        <v> </v>
      </c>
    </row>
    <row r="9800" spans="7:8">
      <c r="G9800" s="31" t="str">
        <f t="shared" si="76"/>
        <v> </v>
      </c>
      <c r="H9800" s="31" t="str">
        <f t="shared" si="77"/>
        <v> </v>
      </c>
    </row>
    <row r="9801" spans="7:8">
      <c r="G9801" s="31" t="str">
        <f t="shared" si="76"/>
        <v> </v>
      </c>
      <c r="H9801" s="31" t="str">
        <f t="shared" si="77"/>
        <v> </v>
      </c>
    </row>
    <row r="9802" spans="7:8">
      <c r="G9802" s="31" t="str">
        <f t="shared" si="76"/>
        <v> </v>
      </c>
      <c r="H9802" s="31" t="str">
        <f t="shared" si="77"/>
        <v> </v>
      </c>
    </row>
    <row r="9803" spans="7:8">
      <c r="G9803" s="31" t="str">
        <f t="shared" si="76"/>
        <v> </v>
      </c>
      <c r="H9803" s="31" t="str">
        <f t="shared" si="77"/>
        <v> </v>
      </c>
    </row>
    <row r="9804" spans="7:8">
      <c r="G9804" s="31" t="str">
        <f t="shared" si="76"/>
        <v> </v>
      </c>
      <c r="H9804" s="31" t="str">
        <f t="shared" si="77"/>
        <v> </v>
      </c>
    </row>
    <row r="9805" spans="7:8">
      <c r="G9805" s="31" t="str">
        <f t="shared" si="76"/>
        <v> </v>
      </c>
      <c r="H9805" s="31" t="str">
        <f t="shared" si="77"/>
        <v> </v>
      </c>
    </row>
    <row r="9806" spans="7:8">
      <c r="G9806" s="31" t="str">
        <f t="shared" si="76"/>
        <v> </v>
      </c>
      <c r="H9806" s="31" t="str">
        <f t="shared" si="77"/>
        <v> </v>
      </c>
    </row>
    <row r="9807" spans="7:8">
      <c r="G9807" s="31" t="str">
        <f t="shared" si="76"/>
        <v> </v>
      </c>
      <c r="H9807" s="31" t="str">
        <f t="shared" si="77"/>
        <v> </v>
      </c>
    </row>
    <row r="9808" spans="7:8">
      <c r="G9808" s="31" t="str">
        <f t="shared" si="76"/>
        <v> </v>
      </c>
      <c r="H9808" s="31" t="str">
        <f t="shared" si="77"/>
        <v> </v>
      </c>
    </row>
    <row r="9809" spans="7:8">
      <c r="G9809" s="31" t="str">
        <f t="shared" si="76"/>
        <v> </v>
      </c>
      <c r="H9809" s="31" t="str">
        <f t="shared" si="77"/>
        <v> </v>
      </c>
    </row>
    <row r="9810" spans="7:8">
      <c r="G9810" s="31" t="str">
        <f t="shared" si="76"/>
        <v> </v>
      </c>
      <c r="H9810" s="31" t="str">
        <f t="shared" si="77"/>
        <v> </v>
      </c>
    </row>
    <row r="9811" spans="7:8">
      <c r="G9811" s="31" t="str">
        <f t="shared" si="76"/>
        <v> </v>
      </c>
      <c r="H9811" s="31" t="str">
        <f t="shared" si="77"/>
        <v> </v>
      </c>
    </row>
    <row r="9812" spans="7:8">
      <c r="G9812" s="31" t="str">
        <f t="shared" si="76"/>
        <v> </v>
      </c>
      <c r="H9812" s="31" t="str">
        <f t="shared" si="77"/>
        <v> </v>
      </c>
    </row>
    <row r="9813" spans="7:8">
      <c r="G9813" s="31" t="str">
        <f t="shared" si="76"/>
        <v> </v>
      </c>
      <c r="H9813" s="31" t="str">
        <f t="shared" si="77"/>
        <v> </v>
      </c>
    </row>
    <row r="9814" spans="7:8">
      <c r="G9814" s="31" t="str">
        <f t="shared" si="76"/>
        <v> </v>
      </c>
      <c r="H9814" s="31" t="str">
        <f t="shared" si="77"/>
        <v> </v>
      </c>
    </row>
    <row r="9815" spans="7:8">
      <c r="G9815" s="31" t="str">
        <f t="shared" si="76"/>
        <v> </v>
      </c>
      <c r="H9815" s="31" t="str">
        <f t="shared" si="77"/>
        <v> </v>
      </c>
    </row>
    <row r="9816" spans="7:8">
      <c r="G9816" s="31" t="str">
        <f t="shared" si="76"/>
        <v> </v>
      </c>
      <c r="H9816" s="31" t="str">
        <f t="shared" si="77"/>
        <v> </v>
      </c>
    </row>
    <row r="9817" spans="7:8">
      <c r="G9817" s="31" t="str">
        <f t="shared" si="76"/>
        <v> </v>
      </c>
      <c r="H9817" s="31" t="str">
        <f t="shared" si="77"/>
        <v> </v>
      </c>
    </row>
    <row r="9818" spans="7:8">
      <c r="G9818" s="31" t="str">
        <f t="shared" si="76"/>
        <v> </v>
      </c>
      <c r="H9818" s="31" t="str">
        <f t="shared" si="77"/>
        <v> </v>
      </c>
    </row>
    <row r="9819" spans="7:8">
      <c r="G9819" s="31" t="str">
        <f t="shared" si="76"/>
        <v> </v>
      </c>
      <c r="H9819" s="31" t="str">
        <f t="shared" si="77"/>
        <v> </v>
      </c>
    </row>
    <row r="9820" spans="7:8">
      <c r="G9820" s="31" t="str">
        <f t="shared" si="76"/>
        <v> </v>
      </c>
      <c r="H9820" s="31" t="str">
        <f t="shared" si="77"/>
        <v> </v>
      </c>
    </row>
    <row r="9821" spans="7:8">
      <c r="G9821" s="31" t="str">
        <f t="shared" si="76"/>
        <v> </v>
      </c>
      <c r="H9821" s="31" t="str">
        <f t="shared" si="77"/>
        <v> </v>
      </c>
    </row>
    <row r="9822" spans="7:8">
      <c r="G9822" s="31" t="str">
        <f t="shared" si="76"/>
        <v> </v>
      </c>
      <c r="H9822" s="31" t="str">
        <f t="shared" si="77"/>
        <v> </v>
      </c>
    </row>
    <row r="9823" spans="7:8">
      <c r="G9823" s="31" t="str">
        <f t="shared" si="76"/>
        <v> </v>
      </c>
      <c r="H9823" s="31" t="str">
        <f t="shared" si="77"/>
        <v> </v>
      </c>
    </row>
    <row r="9824" spans="7:8">
      <c r="G9824" s="31" t="str">
        <f t="shared" si="76"/>
        <v> </v>
      </c>
      <c r="H9824" s="31" t="str">
        <f t="shared" si="77"/>
        <v> </v>
      </c>
    </row>
    <row r="9825" spans="7:8">
      <c r="G9825" s="31" t="str">
        <f t="shared" si="76"/>
        <v> </v>
      </c>
      <c r="H9825" s="31" t="str">
        <f t="shared" si="77"/>
        <v> </v>
      </c>
    </row>
    <row r="9826" spans="7:8">
      <c r="G9826" s="31" t="str">
        <f t="shared" si="76"/>
        <v> </v>
      </c>
      <c r="H9826" s="31" t="str">
        <f t="shared" si="77"/>
        <v> </v>
      </c>
    </row>
    <row r="9827" spans="7:8">
      <c r="G9827" s="31" t="str">
        <f t="shared" si="76"/>
        <v> </v>
      </c>
      <c r="H9827" s="31" t="str">
        <f t="shared" si="77"/>
        <v> </v>
      </c>
    </row>
    <row r="9828" spans="7:8">
      <c r="G9828" s="31" t="str">
        <f t="shared" si="76"/>
        <v> </v>
      </c>
      <c r="H9828" s="31" t="str">
        <f t="shared" si="77"/>
        <v> </v>
      </c>
    </row>
    <row r="9829" spans="7:8">
      <c r="G9829" s="31" t="str">
        <f t="shared" si="76"/>
        <v> </v>
      </c>
      <c r="H9829" s="31" t="str">
        <f t="shared" si="77"/>
        <v> </v>
      </c>
    </row>
    <row r="9830" spans="7:8">
      <c r="G9830" s="31" t="str">
        <f t="shared" si="76"/>
        <v> </v>
      </c>
      <c r="H9830" s="31" t="str">
        <f t="shared" si="77"/>
        <v> </v>
      </c>
    </row>
    <row r="9831" spans="7:8">
      <c r="G9831" s="31" t="str">
        <f t="shared" si="76"/>
        <v> </v>
      </c>
      <c r="H9831" s="31" t="str">
        <f t="shared" si="77"/>
        <v> </v>
      </c>
    </row>
    <row r="9832" spans="7:8">
      <c r="G9832" s="31" t="str">
        <f t="shared" si="76"/>
        <v> </v>
      </c>
      <c r="H9832" s="31" t="str">
        <f t="shared" si="77"/>
        <v> </v>
      </c>
    </row>
    <row r="9833" spans="7:8">
      <c r="G9833" s="31" t="str">
        <f t="shared" si="76"/>
        <v> </v>
      </c>
      <c r="H9833" s="31" t="str">
        <f t="shared" si="77"/>
        <v> </v>
      </c>
    </row>
    <row r="9834" spans="7:8">
      <c r="G9834" s="31" t="str">
        <f t="shared" si="76"/>
        <v> </v>
      </c>
      <c r="H9834" s="31" t="str">
        <f t="shared" si="77"/>
        <v> </v>
      </c>
    </row>
    <row r="9835" spans="7:8">
      <c r="G9835" s="31" t="str">
        <f t="shared" si="76"/>
        <v> </v>
      </c>
      <c r="H9835" s="31" t="str">
        <f t="shared" si="77"/>
        <v> </v>
      </c>
    </row>
    <row r="9836" spans="7:8">
      <c r="G9836" s="31" t="str">
        <f t="shared" si="76"/>
        <v> </v>
      </c>
      <c r="H9836" s="31" t="str">
        <f t="shared" si="77"/>
        <v> </v>
      </c>
    </row>
    <row r="9837" spans="7:8">
      <c r="G9837" s="31" t="str">
        <f t="shared" si="76"/>
        <v> </v>
      </c>
      <c r="H9837" s="31" t="str">
        <f t="shared" si="77"/>
        <v> </v>
      </c>
    </row>
    <row r="9838" spans="7:8">
      <c r="G9838" s="31" t="str">
        <f t="shared" si="76"/>
        <v> </v>
      </c>
      <c r="H9838" s="31" t="str">
        <f t="shared" si="77"/>
        <v> </v>
      </c>
    </row>
    <row r="9839" spans="7:8">
      <c r="G9839" s="31" t="str">
        <f t="shared" si="76"/>
        <v> </v>
      </c>
      <c r="H9839" s="31" t="str">
        <f t="shared" si="77"/>
        <v> </v>
      </c>
    </row>
    <row r="9840" spans="7:8">
      <c r="G9840" s="31" t="str">
        <f t="shared" si="76"/>
        <v> </v>
      </c>
      <c r="H9840" s="31" t="str">
        <f t="shared" si="77"/>
        <v> </v>
      </c>
    </row>
    <row r="9841" spans="7:8">
      <c r="G9841" s="31" t="str">
        <f t="shared" si="76"/>
        <v> </v>
      </c>
      <c r="H9841" s="31" t="str">
        <f t="shared" si="77"/>
        <v> </v>
      </c>
    </row>
    <row r="9842" spans="7:8">
      <c r="G9842" s="31" t="str">
        <f t="shared" si="76"/>
        <v> </v>
      </c>
      <c r="H9842" s="31" t="str">
        <f t="shared" si="77"/>
        <v> </v>
      </c>
    </row>
    <row r="9843" spans="7:8">
      <c r="G9843" s="31" t="str">
        <f t="shared" si="76"/>
        <v> </v>
      </c>
      <c r="H9843" s="31" t="str">
        <f t="shared" si="77"/>
        <v> </v>
      </c>
    </row>
    <row r="9844" spans="7:8">
      <c r="G9844" s="31" t="str">
        <f t="shared" si="76"/>
        <v> </v>
      </c>
      <c r="H9844" s="31" t="str">
        <f t="shared" si="77"/>
        <v> </v>
      </c>
    </row>
    <row r="9845" spans="7:8">
      <c r="G9845" s="31" t="str">
        <f t="shared" si="76"/>
        <v> </v>
      </c>
      <c r="H9845" s="31" t="str">
        <f t="shared" si="77"/>
        <v> </v>
      </c>
    </row>
    <row r="9846" spans="7:8">
      <c r="G9846" s="31" t="str">
        <f t="shared" si="76"/>
        <v> </v>
      </c>
      <c r="H9846" s="31" t="str">
        <f t="shared" si="77"/>
        <v> </v>
      </c>
    </row>
    <row r="9847" spans="7:8">
      <c r="G9847" s="31" t="str">
        <f t="shared" si="76"/>
        <v> </v>
      </c>
      <c r="H9847" s="31" t="str">
        <f t="shared" si="77"/>
        <v> </v>
      </c>
    </row>
    <row r="9848" spans="7:8">
      <c r="G9848" s="31" t="str">
        <f t="shared" si="76"/>
        <v> </v>
      </c>
      <c r="H9848" s="31" t="str">
        <f t="shared" si="77"/>
        <v> </v>
      </c>
    </row>
    <row r="9849" spans="7:8">
      <c r="G9849" s="31" t="str">
        <f t="shared" si="76"/>
        <v> </v>
      </c>
      <c r="H9849" s="31" t="str">
        <f t="shared" si="77"/>
        <v> </v>
      </c>
    </row>
    <row r="9850" spans="7:8">
      <c r="G9850" s="31" t="str">
        <f t="shared" si="76"/>
        <v> </v>
      </c>
      <c r="H9850" s="31" t="str">
        <f t="shared" si="77"/>
        <v> </v>
      </c>
    </row>
    <row r="9851" spans="7:8">
      <c r="G9851" s="31" t="str">
        <f t="shared" si="76"/>
        <v> </v>
      </c>
      <c r="H9851" s="31" t="str">
        <f t="shared" si="77"/>
        <v> </v>
      </c>
    </row>
    <row r="9852" spans="7:8">
      <c r="G9852" s="31" t="str">
        <f t="shared" si="76"/>
        <v> </v>
      </c>
      <c r="H9852" s="31" t="str">
        <f t="shared" si="77"/>
        <v> </v>
      </c>
    </row>
    <row r="9853" spans="7:8">
      <c r="G9853" s="31" t="str">
        <f t="shared" si="76"/>
        <v> </v>
      </c>
      <c r="H9853" s="31" t="str">
        <f t="shared" si="77"/>
        <v> </v>
      </c>
    </row>
    <row r="9854" spans="7:8">
      <c r="G9854" s="31" t="str">
        <f t="shared" si="76"/>
        <v> </v>
      </c>
      <c r="H9854" s="31" t="str">
        <f t="shared" si="77"/>
        <v> </v>
      </c>
    </row>
    <row r="9855" spans="7:8">
      <c r="G9855" s="31" t="str">
        <f t="shared" si="76"/>
        <v> </v>
      </c>
      <c r="H9855" s="31" t="str">
        <f t="shared" si="77"/>
        <v> </v>
      </c>
    </row>
    <row r="9856" spans="7:8">
      <c r="G9856" s="31" t="str">
        <f t="shared" si="76"/>
        <v> </v>
      </c>
      <c r="H9856" s="31" t="str">
        <f t="shared" si="77"/>
        <v> </v>
      </c>
    </row>
    <row r="9857" spans="7:8">
      <c r="G9857" s="31" t="str">
        <f t="shared" si="76"/>
        <v> </v>
      </c>
      <c r="H9857" s="31" t="str">
        <f t="shared" si="77"/>
        <v> </v>
      </c>
    </row>
    <row r="9858" spans="7:8">
      <c r="G9858" s="31" t="str">
        <f t="shared" si="76"/>
        <v> </v>
      </c>
      <c r="H9858" s="31" t="str">
        <f t="shared" si="77"/>
        <v> </v>
      </c>
    </row>
    <row r="9859" spans="7:8">
      <c r="G9859" s="31" t="str">
        <f t="shared" si="76"/>
        <v> </v>
      </c>
      <c r="H9859" s="31" t="str">
        <f t="shared" si="77"/>
        <v> </v>
      </c>
    </row>
    <row r="9860" spans="7:8">
      <c r="G9860" s="31" t="str">
        <f t="shared" si="76"/>
        <v> </v>
      </c>
      <c r="H9860" s="31" t="str">
        <f t="shared" si="77"/>
        <v> </v>
      </c>
    </row>
    <row r="9861" spans="7:8">
      <c r="G9861" s="31" t="str">
        <f t="shared" si="76"/>
        <v> </v>
      </c>
      <c r="H9861" s="31" t="str">
        <f t="shared" si="77"/>
        <v> </v>
      </c>
    </row>
    <row r="9862" spans="7:8">
      <c r="G9862" s="31" t="str">
        <f t="shared" si="76"/>
        <v> </v>
      </c>
      <c r="H9862" s="31" t="str">
        <f t="shared" si="77"/>
        <v> </v>
      </c>
    </row>
    <row r="9863" spans="7:8">
      <c r="G9863" s="31" t="str">
        <f t="shared" si="76"/>
        <v> </v>
      </c>
      <c r="H9863" s="31" t="str">
        <f t="shared" si="77"/>
        <v> </v>
      </c>
    </row>
    <row r="9864" spans="7:8">
      <c r="G9864" s="31" t="str">
        <f t="shared" si="76"/>
        <v> </v>
      </c>
      <c r="H9864" s="31" t="str">
        <f t="shared" si="77"/>
        <v> </v>
      </c>
    </row>
    <row r="9865" spans="7:8">
      <c r="G9865" s="31" t="str">
        <f t="shared" si="76"/>
        <v> </v>
      </c>
      <c r="H9865" s="31" t="str">
        <f t="shared" si="77"/>
        <v> </v>
      </c>
    </row>
    <row r="9866" spans="7:8">
      <c r="G9866" s="31" t="str">
        <f t="shared" si="76"/>
        <v> </v>
      </c>
      <c r="H9866" s="31" t="str">
        <f t="shared" si="77"/>
        <v> </v>
      </c>
    </row>
    <row r="9867" spans="7:8">
      <c r="G9867" s="31" t="str">
        <f t="shared" si="76"/>
        <v> </v>
      </c>
      <c r="H9867" s="31" t="str">
        <f t="shared" si="77"/>
        <v> </v>
      </c>
    </row>
    <row r="9868" spans="7:8">
      <c r="G9868" s="31" t="str">
        <f t="shared" si="76"/>
        <v> </v>
      </c>
      <c r="H9868" s="31" t="str">
        <f t="shared" si="77"/>
        <v> </v>
      </c>
    </row>
    <row r="9869" spans="7:8">
      <c r="G9869" s="31" t="str">
        <f t="shared" si="76"/>
        <v> </v>
      </c>
      <c r="H9869" s="31" t="str">
        <f t="shared" si="77"/>
        <v> </v>
      </c>
    </row>
    <row r="9870" spans="7:8">
      <c r="G9870" s="31" t="str">
        <f t="shared" si="76"/>
        <v> </v>
      </c>
      <c r="H9870" s="31" t="str">
        <f t="shared" si="77"/>
        <v> </v>
      </c>
    </row>
    <row r="9871" spans="7:8">
      <c r="G9871" s="31" t="str">
        <f t="shared" si="76"/>
        <v> </v>
      </c>
      <c r="H9871" s="31" t="str">
        <f t="shared" si="77"/>
        <v> </v>
      </c>
    </row>
    <row r="9872" spans="7:8">
      <c r="G9872" s="31" t="str">
        <f t="shared" si="76"/>
        <v> </v>
      </c>
      <c r="H9872" s="31" t="str">
        <f t="shared" si="77"/>
        <v> </v>
      </c>
    </row>
    <row r="9873" spans="7:8">
      <c r="G9873" s="31" t="str">
        <f t="shared" si="76"/>
        <v> </v>
      </c>
      <c r="H9873" s="31" t="str">
        <f t="shared" si="77"/>
        <v> </v>
      </c>
    </row>
    <row r="9874" spans="7:8">
      <c r="G9874" s="31" t="str">
        <f t="shared" si="76"/>
        <v> </v>
      </c>
      <c r="H9874" s="31" t="str">
        <f t="shared" si="77"/>
        <v> </v>
      </c>
    </row>
    <row r="9875" spans="7:8">
      <c r="G9875" s="31" t="str">
        <f t="shared" si="76"/>
        <v> </v>
      </c>
      <c r="H9875" s="31" t="str">
        <f t="shared" si="77"/>
        <v> </v>
      </c>
    </row>
    <row r="9876" spans="7:8">
      <c r="G9876" s="31" t="str">
        <f t="shared" si="76"/>
        <v> </v>
      </c>
      <c r="H9876" s="31" t="str">
        <f t="shared" si="77"/>
        <v> </v>
      </c>
    </row>
    <row r="9877" spans="7:8">
      <c r="G9877" s="31" t="str">
        <f t="shared" si="76"/>
        <v> </v>
      </c>
      <c r="H9877" s="31" t="str">
        <f t="shared" si="77"/>
        <v> </v>
      </c>
    </row>
    <row r="9878" spans="7:8">
      <c r="G9878" s="31" t="str">
        <f t="shared" si="76"/>
        <v> </v>
      </c>
      <c r="H9878" s="31" t="str">
        <f t="shared" si="77"/>
        <v> </v>
      </c>
    </row>
    <row r="9879" spans="7:8">
      <c r="G9879" s="31" t="str">
        <f t="shared" si="76"/>
        <v> </v>
      </c>
      <c r="H9879" s="31" t="str">
        <f t="shared" si="77"/>
        <v> </v>
      </c>
    </row>
    <row r="9880" spans="7:8">
      <c r="G9880" s="31" t="str">
        <f t="shared" si="76"/>
        <v> </v>
      </c>
      <c r="H9880" s="31" t="str">
        <f t="shared" si="77"/>
        <v> </v>
      </c>
    </row>
    <row r="9881" spans="7:8">
      <c r="G9881" s="31" t="str">
        <f t="shared" si="76"/>
        <v> </v>
      </c>
      <c r="H9881" s="31" t="str">
        <f t="shared" si="77"/>
        <v> </v>
      </c>
    </row>
    <row r="9882" spans="7:8">
      <c r="G9882" s="31" t="str">
        <f t="shared" si="76"/>
        <v> </v>
      </c>
      <c r="H9882" s="31" t="str">
        <f t="shared" si="77"/>
        <v> </v>
      </c>
    </row>
    <row r="9883" spans="7:8">
      <c r="G9883" s="31" t="str">
        <f t="shared" si="76"/>
        <v> </v>
      </c>
      <c r="H9883" s="31" t="str">
        <f t="shared" si="77"/>
        <v> </v>
      </c>
    </row>
    <row r="9884" spans="7:8">
      <c r="G9884" s="31" t="str">
        <f t="shared" si="76"/>
        <v> </v>
      </c>
      <c r="H9884" s="31" t="str">
        <f t="shared" si="77"/>
        <v> </v>
      </c>
    </row>
    <row r="9885" spans="7:8">
      <c r="G9885" s="31" t="str">
        <f t="shared" si="76"/>
        <v> </v>
      </c>
      <c r="H9885" s="31" t="str">
        <f t="shared" si="77"/>
        <v> </v>
      </c>
    </row>
    <row r="9886" spans="7:8">
      <c r="G9886" s="31" t="str">
        <f t="shared" si="76"/>
        <v> </v>
      </c>
      <c r="H9886" s="31" t="str">
        <f t="shared" si="77"/>
        <v> </v>
      </c>
    </row>
    <row r="9887" spans="7:8">
      <c r="G9887" s="31" t="str">
        <f t="shared" si="76"/>
        <v> </v>
      </c>
      <c r="H9887" s="31" t="str">
        <f t="shared" si="77"/>
        <v> </v>
      </c>
    </row>
    <row r="9888" spans="7:8">
      <c r="G9888" s="31" t="str">
        <f t="shared" si="76"/>
        <v> </v>
      </c>
      <c r="H9888" s="31" t="str">
        <f t="shared" si="77"/>
        <v> </v>
      </c>
    </row>
    <row r="9889" spans="7:8">
      <c r="G9889" s="31" t="str">
        <f t="shared" si="76"/>
        <v> </v>
      </c>
      <c r="H9889" s="31" t="str">
        <f t="shared" si="77"/>
        <v> </v>
      </c>
    </row>
    <row r="9890" spans="7:8">
      <c r="G9890" s="31" t="str">
        <f t="shared" si="76"/>
        <v> </v>
      </c>
      <c r="H9890" s="31" t="str">
        <f t="shared" si="77"/>
        <v> </v>
      </c>
    </row>
    <row r="9891" spans="7:8">
      <c r="G9891" s="31" t="str">
        <f t="shared" si="76"/>
        <v> </v>
      </c>
      <c r="H9891" s="31" t="str">
        <f t="shared" si="77"/>
        <v> </v>
      </c>
    </row>
    <row r="9892" spans="7:8">
      <c r="G9892" s="31" t="str">
        <f t="shared" si="76"/>
        <v> </v>
      </c>
      <c r="H9892" s="31" t="str">
        <f t="shared" si="77"/>
        <v> </v>
      </c>
    </row>
    <row r="9893" spans="7:8">
      <c r="G9893" s="31" t="str">
        <f t="shared" si="76"/>
        <v> </v>
      </c>
      <c r="H9893" s="31" t="str">
        <f t="shared" si="77"/>
        <v> </v>
      </c>
    </row>
    <row r="9894" spans="7:8">
      <c r="G9894" s="31" t="str">
        <f t="shared" si="76"/>
        <v> </v>
      </c>
      <c r="H9894" s="31" t="str">
        <f t="shared" si="77"/>
        <v> </v>
      </c>
    </row>
    <row r="9895" spans="7:8">
      <c r="G9895" s="31" t="str">
        <f t="shared" si="76"/>
        <v> </v>
      </c>
      <c r="H9895" s="31" t="str">
        <f t="shared" si="77"/>
        <v> </v>
      </c>
    </row>
    <row r="9896" spans="7:8">
      <c r="G9896" s="31" t="str">
        <f t="shared" si="76"/>
        <v> </v>
      </c>
      <c r="H9896" s="31" t="str">
        <f t="shared" si="77"/>
        <v> </v>
      </c>
    </row>
    <row r="9897" spans="7:8">
      <c r="G9897" s="31" t="str">
        <f t="shared" si="76"/>
        <v> </v>
      </c>
      <c r="H9897" s="31" t="str">
        <f t="shared" si="77"/>
        <v> </v>
      </c>
    </row>
    <row r="9898" spans="7:8">
      <c r="G9898" s="31" t="str">
        <f t="shared" si="76"/>
        <v> </v>
      </c>
      <c r="H9898" s="31" t="str">
        <f t="shared" si="77"/>
        <v> </v>
      </c>
    </row>
    <row r="9899" spans="7:8">
      <c r="G9899" s="31" t="str">
        <f t="shared" si="76"/>
        <v> </v>
      </c>
      <c r="H9899" s="31" t="str">
        <f t="shared" si="77"/>
        <v> </v>
      </c>
    </row>
    <row r="9900" spans="7:8">
      <c r="G9900" s="31" t="str">
        <f t="shared" si="76"/>
        <v> </v>
      </c>
      <c r="H9900" s="31" t="str">
        <f t="shared" si="77"/>
        <v> </v>
      </c>
    </row>
    <row r="9901" spans="7:8">
      <c r="G9901" s="31" t="str">
        <f t="shared" si="76"/>
        <v> </v>
      </c>
      <c r="H9901" s="31" t="str">
        <f t="shared" si="77"/>
        <v> </v>
      </c>
    </row>
    <row r="9902" spans="7:8">
      <c r="G9902" s="31" t="str">
        <f t="shared" si="76"/>
        <v> </v>
      </c>
      <c r="H9902" s="31" t="str">
        <f t="shared" si="77"/>
        <v> </v>
      </c>
    </row>
    <row r="9903" spans="7:8">
      <c r="G9903" s="31" t="str">
        <f t="shared" si="76"/>
        <v> </v>
      </c>
      <c r="H9903" s="31" t="str">
        <f t="shared" si="77"/>
        <v> </v>
      </c>
    </row>
    <row r="9904" spans="7:8">
      <c r="G9904" s="31" t="str">
        <f t="shared" si="76"/>
        <v> </v>
      </c>
      <c r="H9904" s="31" t="str">
        <f t="shared" si="77"/>
        <v> </v>
      </c>
    </row>
    <row r="9905" spans="7:8">
      <c r="G9905" s="31" t="str">
        <f t="shared" si="76"/>
        <v> </v>
      </c>
      <c r="H9905" s="31" t="str">
        <f t="shared" si="77"/>
        <v> </v>
      </c>
    </row>
    <row r="9906" spans="7:8">
      <c r="G9906" s="31" t="str">
        <f t="shared" si="76"/>
        <v> </v>
      </c>
      <c r="H9906" s="31" t="str">
        <f t="shared" si="77"/>
        <v> </v>
      </c>
    </row>
    <row r="9907" spans="7:8">
      <c r="G9907" s="31" t="str">
        <f t="shared" si="76"/>
        <v> </v>
      </c>
      <c r="H9907" s="31" t="str">
        <f t="shared" si="77"/>
        <v> </v>
      </c>
    </row>
    <row r="9908" spans="7:8">
      <c r="G9908" s="31" t="str">
        <f t="shared" si="76"/>
        <v> </v>
      </c>
      <c r="H9908" s="31" t="str">
        <f t="shared" si="77"/>
        <v> </v>
      </c>
    </row>
    <row r="9909" spans="7:8">
      <c r="G9909" s="31" t="str">
        <f t="shared" si="76"/>
        <v> </v>
      </c>
      <c r="H9909" s="31" t="str">
        <f t="shared" si="77"/>
        <v> </v>
      </c>
    </row>
    <row r="9910" spans="7:8">
      <c r="G9910" s="31" t="str">
        <f t="shared" si="76"/>
        <v> </v>
      </c>
      <c r="H9910" s="31" t="str">
        <f t="shared" si="77"/>
        <v> </v>
      </c>
    </row>
    <row r="9911" spans="7:8">
      <c r="G9911" s="31" t="str">
        <f t="shared" si="76"/>
        <v> </v>
      </c>
      <c r="H9911" s="31" t="str">
        <f t="shared" si="77"/>
        <v> </v>
      </c>
    </row>
    <row r="9912" spans="7:8">
      <c r="G9912" s="31" t="str">
        <f t="shared" si="76"/>
        <v> </v>
      </c>
      <c r="H9912" s="31" t="str">
        <f t="shared" si="77"/>
        <v> </v>
      </c>
    </row>
    <row r="9913" spans="7:8">
      <c r="G9913" s="31" t="str">
        <f t="shared" si="76"/>
        <v> </v>
      </c>
      <c r="H9913" s="31" t="str">
        <f t="shared" si="77"/>
        <v> </v>
      </c>
    </row>
    <row r="9914" spans="7:8">
      <c r="G9914" s="31" t="str">
        <f t="shared" si="76"/>
        <v> </v>
      </c>
      <c r="H9914" s="31" t="str">
        <f t="shared" si="77"/>
        <v> </v>
      </c>
    </row>
    <row r="9915" spans="7:8">
      <c r="G9915" s="31" t="str">
        <f t="shared" si="76"/>
        <v> </v>
      </c>
      <c r="H9915" s="31" t="str">
        <f t="shared" si="77"/>
        <v> </v>
      </c>
    </row>
    <row r="9916" spans="7:8">
      <c r="G9916" s="31" t="str">
        <f t="shared" si="76"/>
        <v> </v>
      </c>
      <c r="H9916" s="31" t="str">
        <f t="shared" si="77"/>
        <v> </v>
      </c>
    </row>
    <row r="9917" spans="7:8">
      <c r="G9917" s="31" t="str">
        <f t="shared" si="76"/>
        <v> </v>
      </c>
      <c r="H9917" s="31" t="str">
        <f t="shared" si="77"/>
        <v> </v>
      </c>
    </row>
    <row r="9918" spans="7:8">
      <c r="G9918" s="31" t="str">
        <f t="shared" si="76"/>
        <v> </v>
      </c>
      <c r="H9918" s="31" t="str">
        <f t="shared" si="77"/>
        <v> </v>
      </c>
    </row>
    <row r="9919" spans="7:8">
      <c r="G9919" s="31" t="str">
        <f t="shared" si="76"/>
        <v> </v>
      </c>
      <c r="H9919" s="31" t="str">
        <f t="shared" si="77"/>
        <v> </v>
      </c>
    </row>
    <row r="9920" spans="7:8">
      <c r="G9920" s="31" t="str">
        <f t="shared" si="76"/>
        <v> </v>
      </c>
      <c r="H9920" s="31" t="str">
        <f t="shared" si="77"/>
        <v> </v>
      </c>
    </row>
    <row r="9921" spans="7:8">
      <c r="G9921" s="31" t="str">
        <f t="shared" si="76"/>
        <v> </v>
      </c>
      <c r="H9921" s="31" t="str">
        <f t="shared" si="77"/>
        <v> </v>
      </c>
    </row>
    <row r="9922" spans="7:8">
      <c r="G9922" s="31" t="str">
        <f t="shared" si="76"/>
        <v> </v>
      </c>
      <c r="H9922" s="31" t="str">
        <f t="shared" si="77"/>
        <v> </v>
      </c>
    </row>
    <row r="9923" spans="7:8">
      <c r="G9923" s="31" t="str">
        <f t="shared" si="76"/>
        <v> </v>
      </c>
      <c r="H9923" s="31" t="str">
        <f t="shared" si="77"/>
        <v> </v>
      </c>
    </row>
    <row r="9924" spans="7:8">
      <c r="G9924" s="31" t="str">
        <f t="shared" si="76"/>
        <v> </v>
      </c>
      <c r="H9924" s="31" t="str">
        <f t="shared" si="77"/>
        <v> </v>
      </c>
    </row>
    <row r="9925" spans="7:8">
      <c r="G9925" s="31" t="str">
        <f t="shared" si="76"/>
        <v> </v>
      </c>
      <c r="H9925" s="31" t="str">
        <f t="shared" si="77"/>
        <v> </v>
      </c>
    </row>
    <row r="9926" spans="7:8">
      <c r="G9926" s="31" t="str">
        <f t="shared" si="76"/>
        <v> </v>
      </c>
      <c r="H9926" s="31" t="str">
        <f t="shared" si="77"/>
        <v> </v>
      </c>
    </row>
    <row r="9927" spans="7:8">
      <c r="G9927" s="31" t="str">
        <f t="shared" si="76"/>
        <v> </v>
      </c>
      <c r="H9927" s="31" t="str">
        <f t="shared" si="77"/>
        <v> </v>
      </c>
    </row>
    <row r="9928" spans="7:8">
      <c r="G9928" s="31" t="str">
        <f t="shared" si="76"/>
        <v> </v>
      </c>
      <c r="H9928" s="31" t="str">
        <f t="shared" si="77"/>
        <v> </v>
      </c>
    </row>
    <row r="9929" spans="7:8">
      <c r="G9929" s="31" t="str">
        <f t="shared" si="76"/>
        <v> </v>
      </c>
      <c r="H9929" s="31" t="str">
        <f t="shared" si="77"/>
        <v> </v>
      </c>
    </row>
    <row r="9930" spans="7:8">
      <c r="G9930" s="31" t="str">
        <f t="shared" si="76"/>
        <v> </v>
      </c>
      <c r="H9930" s="31" t="str">
        <f t="shared" si="77"/>
        <v> </v>
      </c>
    </row>
    <row r="9931" spans="7:8">
      <c r="G9931" s="31" t="str">
        <f t="shared" si="76"/>
        <v> </v>
      </c>
      <c r="H9931" s="31" t="str">
        <f t="shared" si="77"/>
        <v> </v>
      </c>
    </row>
    <row r="9932" spans="7:8">
      <c r="G9932" s="31" t="str">
        <f t="shared" si="76"/>
        <v> </v>
      </c>
      <c r="H9932" s="31" t="str">
        <f t="shared" si="77"/>
        <v> </v>
      </c>
    </row>
    <row r="9933" spans="7:8">
      <c r="G9933" s="31" t="str">
        <f t="shared" si="76"/>
        <v> </v>
      </c>
      <c r="H9933" s="31" t="str">
        <f t="shared" si="77"/>
        <v> </v>
      </c>
    </row>
    <row r="9934" spans="7:8">
      <c r="G9934" s="31" t="str">
        <f t="shared" si="76"/>
        <v> </v>
      </c>
      <c r="H9934" s="31" t="str">
        <f t="shared" si="77"/>
        <v> </v>
      </c>
    </row>
    <row r="9935" spans="7:8">
      <c r="G9935" s="31" t="str">
        <f t="shared" si="76"/>
        <v> </v>
      </c>
      <c r="H9935" s="31" t="str">
        <f t="shared" si="77"/>
        <v> </v>
      </c>
    </row>
    <row r="9936" spans="7:8">
      <c r="G9936" s="31" t="str">
        <f t="shared" si="76"/>
        <v> </v>
      </c>
      <c r="H9936" s="31" t="str">
        <f t="shared" si="77"/>
        <v> </v>
      </c>
    </row>
    <row r="9937" spans="7:8">
      <c r="G9937" s="31" t="str">
        <f t="shared" si="76"/>
        <v> </v>
      </c>
      <c r="H9937" s="31" t="str">
        <f t="shared" si="77"/>
        <v> </v>
      </c>
    </row>
    <row r="9938" spans="7:8">
      <c r="G9938" s="31" t="str">
        <f t="shared" si="76"/>
        <v> </v>
      </c>
      <c r="H9938" s="31" t="str">
        <f t="shared" si="77"/>
        <v> </v>
      </c>
    </row>
    <row r="9939" spans="7:8">
      <c r="G9939" s="31" t="str">
        <f t="shared" si="76"/>
        <v> </v>
      </c>
      <c r="H9939" s="31" t="str">
        <f t="shared" si="77"/>
        <v> </v>
      </c>
    </row>
    <row r="9940" spans="7:8">
      <c r="G9940" s="31" t="str">
        <f t="shared" si="76"/>
        <v> </v>
      </c>
      <c r="H9940" s="31" t="str">
        <f t="shared" si="77"/>
        <v> </v>
      </c>
    </row>
    <row r="9941" spans="7:8">
      <c r="G9941" s="31" t="str">
        <f t="shared" si="76"/>
        <v> </v>
      </c>
      <c r="H9941" s="31" t="str">
        <f t="shared" si="77"/>
        <v> </v>
      </c>
    </row>
    <row r="9942" spans="7:8">
      <c r="G9942" s="31" t="str">
        <f t="shared" si="76"/>
        <v> </v>
      </c>
      <c r="H9942" s="31" t="str">
        <f t="shared" si="77"/>
        <v> </v>
      </c>
    </row>
    <row r="9943" spans="7:8">
      <c r="G9943" s="31" t="str">
        <f t="shared" si="76"/>
        <v> </v>
      </c>
      <c r="H9943" s="31" t="str">
        <f t="shared" si="77"/>
        <v> </v>
      </c>
    </row>
    <row r="9944" spans="7:8">
      <c r="G9944" s="31" t="str">
        <f t="shared" si="76"/>
        <v> </v>
      </c>
      <c r="H9944" s="31" t="str">
        <f t="shared" si="77"/>
        <v> </v>
      </c>
    </row>
    <row r="9945" spans="7:8">
      <c r="G9945" s="31" t="str">
        <f t="shared" si="76"/>
        <v> </v>
      </c>
      <c r="H9945" s="31" t="str">
        <f t="shared" si="77"/>
        <v> </v>
      </c>
    </row>
    <row r="9946" spans="7:8">
      <c r="G9946" s="31" t="str">
        <f t="shared" si="76"/>
        <v> </v>
      </c>
      <c r="H9946" s="31" t="str">
        <f t="shared" si="77"/>
        <v> </v>
      </c>
    </row>
    <row r="9947" spans="7:8">
      <c r="G9947" s="31" t="str">
        <f t="shared" ref="G9947:G10000" si="78">IFERROR(IF($D9947&gt;0,IF($D9947=$G$1,$F9947," ")," ")," ")</f>
        <v> </v>
      </c>
      <c r="H9947" s="31" t="str">
        <f t="shared" ref="H9947:H10000" si="79">IFERROR(IF($D9947&gt;0,IF($D9947=$H$1,$F9947," ")," ")," ")</f>
        <v> </v>
      </c>
    </row>
    <row r="9948" spans="7:8">
      <c r="G9948" s="31" t="str">
        <f t="shared" si="78"/>
        <v> </v>
      </c>
      <c r="H9948" s="31" t="str">
        <f t="shared" si="79"/>
        <v> </v>
      </c>
    </row>
    <row r="9949" spans="7:8">
      <c r="G9949" s="31" t="str">
        <f t="shared" si="78"/>
        <v> </v>
      </c>
      <c r="H9949" s="31" t="str">
        <f t="shared" si="79"/>
        <v> </v>
      </c>
    </row>
    <row r="9950" spans="7:8">
      <c r="G9950" s="31" t="str">
        <f t="shared" si="78"/>
        <v> </v>
      </c>
      <c r="H9950" s="31" t="str">
        <f t="shared" si="79"/>
        <v> </v>
      </c>
    </row>
    <row r="9951" spans="7:8">
      <c r="G9951" s="31" t="str">
        <f t="shared" si="78"/>
        <v> </v>
      </c>
      <c r="H9951" s="31" t="str">
        <f t="shared" si="79"/>
        <v> </v>
      </c>
    </row>
    <row r="9952" spans="7:8">
      <c r="G9952" s="31" t="str">
        <f t="shared" si="78"/>
        <v> </v>
      </c>
      <c r="H9952" s="31" t="str">
        <f t="shared" si="79"/>
        <v> </v>
      </c>
    </row>
    <row r="9953" spans="7:8">
      <c r="G9953" s="31" t="str">
        <f t="shared" si="78"/>
        <v> </v>
      </c>
      <c r="H9953" s="31" t="str">
        <f t="shared" si="79"/>
        <v> </v>
      </c>
    </row>
    <row r="9954" spans="7:8">
      <c r="G9954" s="31" t="str">
        <f t="shared" si="78"/>
        <v> </v>
      </c>
      <c r="H9954" s="31" t="str">
        <f t="shared" si="79"/>
        <v> </v>
      </c>
    </row>
    <row r="9955" spans="7:8">
      <c r="G9955" s="31" t="str">
        <f t="shared" si="78"/>
        <v> </v>
      </c>
      <c r="H9955" s="31" t="str">
        <f t="shared" si="79"/>
        <v> </v>
      </c>
    </row>
    <row r="9956" spans="7:8">
      <c r="G9956" s="31" t="str">
        <f t="shared" si="78"/>
        <v> </v>
      </c>
      <c r="H9956" s="31" t="str">
        <f t="shared" si="79"/>
        <v> </v>
      </c>
    </row>
    <row r="9957" spans="7:8">
      <c r="G9957" s="31" t="str">
        <f t="shared" si="78"/>
        <v> </v>
      </c>
      <c r="H9957" s="31" t="str">
        <f t="shared" si="79"/>
        <v> </v>
      </c>
    </row>
    <row r="9958" spans="7:8">
      <c r="G9958" s="31" t="str">
        <f t="shared" si="78"/>
        <v> </v>
      </c>
      <c r="H9958" s="31" t="str">
        <f t="shared" si="79"/>
        <v> </v>
      </c>
    </row>
    <row r="9959" spans="7:8">
      <c r="G9959" s="31" t="str">
        <f t="shared" si="78"/>
        <v> </v>
      </c>
      <c r="H9959" s="31" t="str">
        <f t="shared" si="79"/>
        <v> </v>
      </c>
    </row>
    <row r="9960" spans="7:8">
      <c r="G9960" s="31" t="str">
        <f t="shared" si="78"/>
        <v> </v>
      </c>
      <c r="H9960" s="31" t="str">
        <f t="shared" si="79"/>
        <v> </v>
      </c>
    </row>
    <row r="9961" spans="7:8">
      <c r="G9961" s="31" t="str">
        <f t="shared" si="78"/>
        <v> </v>
      </c>
      <c r="H9961" s="31" t="str">
        <f t="shared" si="79"/>
        <v> </v>
      </c>
    </row>
    <row r="9962" spans="7:8">
      <c r="G9962" s="31" t="str">
        <f t="shared" si="78"/>
        <v> </v>
      </c>
      <c r="H9962" s="31" t="str">
        <f t="shared" si="79"/>
        <v> </v>
      </c>
    </row>
    <row r="9963" spans="7:8">
      <c r="G9963" s="31" t="str">
        <f t="shared" si="78"/>
        <v> </v>
      </c>
      <c r="H9963" s="31" t="str">
        <f t="shared" si="79"/>
        <v> </v>
      </c>
    </row>
    <row r="9964" spans="7:8">
      <c r="G9964" s="31" t="str">
        <f t="shared" si="78"/>
        <v> </v>
      </c>
      <c r="H9964" s="31" t="str">
        <f t="shared" si="79"/>
        <v> </v>
      </c>
    </row>
    <row r="9965" spans="7:8">
      <c r="G9965" s="31" t="str">
        <f t="shared" si="78"/>
        <v> </v>
      </c>
      <c r="H9965" s="31" t="str">
        <f t="shared" si="79"/>
        <v> </v>
      </c>
    </row>
    <row r="9966" spans="7:8">
      <c r="G9966" s="31" t="str">
        <f t="shared" si="78"/>
        <v> </v>
      </c>
      <c r="H9966" s="31" t="str">
        <f t="shared" si="79"/>
        <v> </v>
      </c>
    </row>
    <row r="9967" spans="7:8">
      <c r="G9967" s="31" t="str">
        <f t="shared" si="78"/>
        <v> </v>
      </c>
      <c r="H9967" s="31" t="str">
        <f t="shared" si="79"/>
        <v> </v>
      </c>
    </row>
    <row r="9968" spans="7:8">
      <c r="G9968" s="31" t="str">
        <f t="shared" si="78"/>
        <v> </v>
      </c>
      <c r="H9968" s="31" t="str">
        <f t="shared" si="79"/>
        <v> </v>
      </c>
    </row>
    <row r="9969" spans="7:8">
      <c r="G9969" s="31" t="str">
        <f t="shared" si="78"/>
        <v> </v>
      </c>
      <c r="H9969" s="31" t="str">
        <f t="shared" si="79"/>
        <v> </v>
      </c>
    </row>
    <row r="9970" spans="7:8">
      <c r="G9970" s="31" t="str">
        <f t="shared" si="78"/>
        <v> </v>
      </c>
      <c r="H9970" s="31" t="str">
        <f t="shared" si="79"/>
        <v> </v>
      </c>
    </row>
    <row r="9971" spans="7:8">
      <c r="G9971" s="31" t="str">
        <f t="shared" si="78"/>
        <v> </v>
      </c>
      <c r="H9971" s="31" t="str">
        <f t="shared" si="79"/>
        <v> </v>
      </c>
    </row>
    <row r="9972" spans="7:8">
      <c r="G9972" s="31" t="str">
        <f t="shared" si="78"/>
        <v> </v>
      </c>
      <c r="H9972" s="31" t="str">
        <f t="shared" si="79"/>
        <v> </v>
      </c>
    </row>
    <row r="9973" spans="7:8">
      <c r="G9973" s="31" t="str">
        <f t="shared" si="78"/>
        <v> </v>
      </c>
      <c r="H9973" s="31" t="str">
        <f t="shared" si="79"/>
        <v> </v>
      </c>
    </row>
    <row r="9974" spans="7:8">
      <c r="G9974" s="31" t="str">
        <f t="shared" si="78"/>
        <v> </v>
      </c>
      <c r="H9974" s="31" t="str">
        <f t="shared" si="79"/>
        <v> </v>
      </c>
    </row>
    <row r="9975" spans="7:8">
      <c r="G9975" s="31" t="str">
        <f t="shared" si="78"/>
        <v> </v>
      </c>
      <c r="H9975" s="31" t="str">
        <f t="shared" si="79"/>
        <v> </v>
      </c>
    </row>
    <row r="9976" spans="7:8">
      <c r="G9976" s="31" t="str">
        <f t="shared" si="78"/>
        <v> </v>
      </c>
      <c r="H9976" s="31" t="str">
        <f t="shared" si="79"/>
        <v> </v>
      </c>
    </row>
    <row r="9977" spans="7:8">
      <c r="G9977" s="31" t="str">
        <f t="shared" si="78"/>
        <v> </v>
      </c>
      <c r="H9977" s="31" t="str">
        <f t="shared" si="79"/>
        <v> </v>
      </c>
    </row>
    <row r="9978" spans="7:8">
      <c r="G9978" s="31" t="str">
        <f t="shared" si="78"/>
        <v> </v>
      </c>
      <c r="H9978" s="31" t="str">
        <f t="shared" si="79"/>
        <v> </v>
      </c>
    </row>
    <row r="9979" spans="7:8">
      <c r="G9979" s="31" t="str">
        <f t="shared" si="78"/>
        <v> </v>
      </c>
      <c r="H9979" s="31" t="str">
        <f t="shared" si="79"/>
        <v> </v>
      </c>
    </row>
    <row r="9980" spans="7:8">
      <c r="G9980" s="31" t="str">
        <f t="shared" si="78"/>
        <v> </v>
      </c>
      <c r="H9980" s="31" t="str">
        <f t="shared" si="79"/>
        <v> </v>
      </c>
    </row>
    <row r="9981" spans="7:8">
      <c r="G9981" s="31" t="str">
        <f t="shared" si="78"/>
        <v> </v>
      </c>
      <c r="H9981" s="31" t="str">
        <f t="shared" si="79"/>
        <v> </v>
      </c>
    </row>
    <row r="9982" spans="7:8">
      <c r="G9982" s="31" t="str">
        <f t="shared" si="78"/>
        <v> </v>
      </c>
      <c r="H9982" s="31" t="str">
        <f t="shared" si="79"/>
        <v> </v>
      </c>
    </row>
    <row r="9983" spans="7:8">
      <c r="G9983" s="31" t="str">
        <f t="shared" si="78"/>
        <v> </v>
      </c>
      <c r="H9983" s="31" t="str">
        <f t="shared" si="79"/>
        <v> </v>
      </c>
    </row>
    <row r="9984" spans="7:8">
      <c r="G9984" s="31" t="str">
        <f t="shared" si="78"/>
        <v> </v>
      </c>
      <c r="H9984" s="31" t="str">
        <f t="shared" si="79"/>
        <v> </v>
      </c>
    </row>
    <row r="9985" spans="7:8">
      <c r="G9985" s="31" t="str">
        <f t="shared" si="78"/>
        <v> </v>
      </c>
      <c r="H9985" s="31" t="str">
        <f t="shared" si="79"/>
        <v> </v>
      </c>
    </row>
    <row r="9986" spans="7:8">
      <c r="G9986" s="31" t="str">
        <f t="shared" si="78"/>
        <v> </v>
      </c>
      <c r="H9986" s="31" t="str">
        <f t="shared" si="79"/>
        <v> </v>
      </c>
    </row>
    <row r="9987" spans="7:8">
      <c r="G9987" s="31" t="str">
        <f t="shared" si="78"/>
        <v> </v>
      </c>
      <c r="H9987" s="31" t="str">
        <f t="shared" si="79"/>
        <v> </v>
      </c>
    </row>
    <row r="9988" spans="7:8">
      <c r="G9988" s="31" t="str">
        <f t="shared" si="78"/>
        <v> </v>
      </c>
      <c r="H9988" s="31" t="str">
        <f t="shared" si="79"/>
        <v> </v>
      </c>
    </row>
    <row r="9989" spans="7:8">
      <c r="G9989" s="31" t="str">
        <f t="shared" si="78"/>
        <v> </v>
      </c>
      <c r="H9989" s="31" t="str">
        <f t="shared" si="79"/>
        <v> </v>
      </c>
    </row>
    <row r="9990" spans="7:8">
      <c r="G9990" s="31" t="str">
        <f t="shared" si="78"/>
        <v> </v>
      </c>
      <c r="H9990" s="31" t="str">
        <f t="shared" si="79"/>
        <v> </v>
      </c>
    </row>
    <row r="9991" spans="7:8">
      <c r="G9991" s="31" t="str">
        <f t="shared" si="78"/>
        <v> </v>
      </c>
      <c r="H9991" s="31" t="str">
        <f t="shared" si="79"/>
        <v> </v>
      </c>
    </row>
    <row r="9992" spans="7:8">
      <c r="G9992" s="31" t="str">
        <f t="shared" si="78"/>
        <v> </v>
      </c>
      <c r="H9992" s="31" t="str">
        <f t="shared" si="79"/>
        <v> </v>
      </c>
    </row>
    <row r="9993" spans="7:8">
      <c r="G9993" s="31" t="str">
        <f t="shared" si="78"/>
        <v> </v>
      </c>
      <c r="H9993" s="31" t="str">
        <f t="shared" si="79"/>
        <v> </v>
      </c>
    </row>
    <row r="9994" spans="7:8">
      <c r="G9994" s="31" t="str">
        <f t="shared" si="78"/>
        <v> </v>
      </c>
      <c r="H9994" s="31" t="str">
        <f t="shared" si="79"/>
        <v> </v>
      </c>
    </row>
    <row r="9995" spans="7:8">
      <c r="G9995" s="31" t="str">
        <f t="shared" si="78"/>
        <v> </v>
      </c>
      <c r="H9995" s="31" t="str">
        <f t="shared" si="79"/>
        <v> </v>
      </c>
    </row>
    <row r="9996" spans="7:8">
      <c r="G9996" s="31" t="str">
        <f t="shared" si="78"/>
        <v> </v>
      </c>
      <c r="H9996" s="31" t="str">
        <f t="shared" si="79"/>
        <v> </v>
      </c>
    </row>
    <row r="9997" spans="7:8">
      <c r="G9997" s="31" t="str">
        <f t="shared" si="78"/>
        <v> </v>
      </c>
      <c r="H9997" s="31" t="str">
        <f t="shared" si="79"/>
        <v> </v>
      </c>
    </row>
    <row r="9998" spans="7:8">
      <c r="G9998" s="31" t="str">
        <f t="shared" si="78"/>
        <v> </v>
      </c>
      <c r="H9998" s="31" t="str">
        <f t="shared" si="79"/>
        <v> </v>
      </c>
    </row>
    <row r="9999" spans="7:8">
      <c r="G9999" s="31" t="str">
        <f t="shared" si="78"/>
        <v> </v>
      </c>
      <c r="H9999" s="31" t="str">
        <f t="shared" si="79"/>
        <v> </v>
      </c>
    </row>
    <row r="10000" spans="7:8">
      <c r="G10000" s="31" t="str">
        <f t="shared" si="78"/>
        <v> </v>
      </c>
      <c r="H10000" s="31" t="str">
        <f t="shared" si="79"/>
        <v> </v>
      </c>
    </row>
  </sheetData>
  <pageMargins left="0.7" right="0.7" top="0.75" bottom="0.75" header="0.3" footer="0.3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"/>
  <sheetViews>
    <sheetView workbookViewId="0">
      <selection activeCell="A1" sqref="A1"/>
    </sheetView>
  </sheetViews>
  <sheetFormatPr defaultColWidth="9" defaultRowHeight="14.25" outlineLevelCol="4"/>
  <cols>
    <col min="2" max="2" width="9.10619469026549" style="26"/>
  </cols>
  <sheetData>
    <row r="1" spans="2:5">
      <c r="B1" s="26" t="s">
        <v>901</v>
      </c>
      <c r="C1" t="s">
        <v>902</v>
      </c>
      <c r="D1" t="s">
        <v>903</v>
      </c>
      <c r="E1" t="s">
        <v>904</v>
      </c>
    </row>
  </sheetData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"/>
  <sheetViews>
    <sheetView workbookViewId="0">
      <selection activeCell="A1" sqref="A1"/>
    </sheetView>
  </sheetViews>
  <sheetFormatPr defaultColWidth="9" defaultRowHeight="14.25"/>
  <cols>
    <col min="1" max="1" width="8.33628318584071" customWidth="1"/>
    <col min="2" max="2" width="6.55752212389381" customWidth="1"/>
    <col min="3" max="3" width="14.8849557522124" customWidth="1"/>
    <col min="4" max="4" width="18" customWidth="1"/>
    <col min="5" max="5" width="17.5575221238938" customWidth="1"/>
    <col min="6" max="6" width="26.4424778761062" customWidth="1"/>
    <col min="7" max="7" width="10.3362831858407" customWidth="1"/>
    <col min="8" max="8" width="19.8849557522124" customWidth="1"/>
    <col min="9" max="9" width="19" customWidth="1"/>
    <col min="10" max="10" width="20.3362831858407" customWidth="1"/>
    <col min="11" max="11" width="19.4424778761062" customWidth="1"/>
    <col min="12" max="12" width="26.8849557522124" customWidth="1"/>
  </cols>
  <sheetData>
    <row r="1" spans="1:12">
      <c r="A1" t="s">
        <v>841</v>
      </c>
      <c r="B1" t="s">
        <v>905</v>
      </c>
      <c r="C1" t="s">
        <v>906</v>
      </c>
      <c r="D1" t="s">
        <v>907</v>
      </c>
      <c r="E1" t="s">
        <v>908</v>
      </c>
      <c r="F1" t="s">
        <v>909</v>
      </c>
      <c r="G1" t="s">
        <v>858</v>
      </c>
      <c r="H1" t="s">
        <v>910</v>
      </c>
      <c r="I1" t="s">
        <v>911</v>
      </c>
      <c r="J1" t="s">
        <v>912</v>
      </c>
      <c r="K1" t="s">
        <v>913</v>
      </c>
      <c r="L1" t="s">
        <v>914</v>
      </c>
    </row>
  </sheetData>
  <pageMargins left="0.7" right="0.7" top="0.75" bottom="0.75" header="0.3" footer="0.3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145"/>
  <sheetViews>
    <sheetView topLeftCell="AK1" workbookViewId="0">
      <selection activeCell="AV11" sqref="AV11"/>
    </sheetView>
  </sheetViews>
  <sheetFormatPr defaultColWidth="9" defaultRowHeight="14.25"/>
  <cols>
    <col min="1" max="1" width="20.7787610619469" style="3" customWidth="1"/>
    <col min="2" max="2" width="13.7787610619469" style="4" customWidth="1"/>
    <col min="3" max="9" width="10.7787610619469" style="5" customWidth="1"/>
    <col min="10" max="10" width="14.2212389380531" style="5" customWidth="1"/>
    <col min="11" max="11" width="16.1061946902655" style="5" customWidth="1"/>
    <col min="12" max="15" width="14.3362831858407" style="5" customWidth="1"/>
    <col min="16" max="16" width="10.7787610619469" style="5" customWidth="1"/>
    <col min="17" max="17" width="14" style="5" customWidth="1"/>
    <col min="18" max="18" width="15" style="5" customWidth="1"/>
    <col min="19" max="22" width="14.3362831858407" style="5" customWidth="1"/>
    <col min="23" max="23" width="10.7787610619469" style="5" customWidth="1"/>
    <col min="24" max="24" width="13.6637168141593" style="5" customWidth="1"/>
    <col min="25" max="25" width="15" style="5" customWidth="1"/>
    <col min="26" max="29" width="14.3362831858407" style="5" customWidth="1"/>
    <col min="30" max="30" width="10.7787610619469" style="5" customWidth="1"/>
    <col min="31" max="31" width="13.5575221238938" style="5" customWidth="1"/>
    <col min="32" max="32" width="15" style="5" customWidth="1"/>
    <col min="33" max="36" width="14.3362831858407" style="5" customWidth="1"/>
    <col min="37" max="37" width="10.7787610619469" style="5" customWidth="1"/>
    <col min="38" max="38" width="13.3362831858407" style="5" customWidth="1"/>
    <col min="39" max="39" width="15" style="5" customWidth="1"/>
    <col min="40" max="43" width="14.3362831858407" style="5" customWidth="1"/>
    <col min="44" max="44" width="10.7787610619469" style="5" customWidth="1"/>
    <col min="45" max="45" width="13.6637168141593" style="5" customWidth="1"/>
    <col min="46" max="46" width="15" style="5" customWidth="1"/>
    <col min="47" max="50" width="14.3362831858407" style="5" customWidth="1"/>
    <col min="52" max="52" width="15.8849557522124" customWidth="1"/>
    <col min="53" max="58" width="10.7787610619469" customWidth="1"/>
  </cols>
  <sheetData>
    <row r="1" ht="15" customHeight="1" spans="1:50">
      <c r="A1" s="6" t="s">
        <v>915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</row>
    <row r="2" ht="15" customHeight="1" spans="1:5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ht="15" customHeight="1" spans="1:50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</row>
    <row r="4" ht="15" customHeight="1" spans="1:50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</row>
    <row r="5" ht="15" customHeight="1" spans="1:5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</row>
    <row r="6" ht="15" customHeight="1" spans="1:50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</row>
    <row r="7" spans="1:50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>
      <c r="A8" s="11"/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</row>
    <row r="9" spans="1:50">
      <c r="A9" s="8"/>
      <c r="B9" s="14" t="s">
        <v>916</v>
      </c>
      <c r="C9" s="14"/>
      <c r="D9" s="14"/>
      <c r="E9" s="14"/>
      <c r="F9" s="14"/>
      <c r="G9" s="14"/>
      <c r="H9" s="14"/>
      <c r="I9" s="22" t="s">
        <v>917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</row>
    <row r="10" s="1" customFormat="1" ht="28.8" customHeight="1" spans="1:50">
      <c r="A10" s="15" t="s">
        <v>918</v>
      </c>
      <c r="B10" s="16" t="s">
        <v>919</v>
      </c>
      <c r="C10" s="17" t="s">
        <v>920</v>
      </c>
      <c r="D10" s="17" t="s">
        <v>921</v>
      </c>
      <c r="E10" s="17" t="s">
        <v>922</v>
      </c>
      <c r="F10" s="17" t="s">
        <v>923</v>
      </c>
      <c r="G10" s="17" t="s">
        <v>924</v>
      </c>
      <c r="H10" s="17" t="s">
        <v>925</v>
      </c>
      <c r="I10" s="17" t="s">
        <v>926</v>
      </c>
      <c r="J10" s="23" t="s">
        <v>927</v>
      </c>
      <c r="K10" s="23" t="s">
        <v>928</v>
      </c>
      <c r="L10" s="23" t="s">
        <v>929</v>
      </c>
      <c r="M10" s="23" t="s">
        <v>930</v>
      </c>
      <c r="N10" s="23" t="s">
        <v>931</v>
      </c>
      <c r="O10" s="23" t="s">
        <v>932</v>
      </c>
      <c r="P10" s="17" t="s">
        <v>933</v>
      </c>
      <c r="Q10" s="23" t="s">
        <v>934</v>
      </c>
      <c r="R10" s="23" t="s">
        <v>935</v>
      </c>
      <c r="S10" s="23" t="s">
        <v>936</v>
      </c>
      <c r="T10" s="23" t="s">
        <v>937</v>
      </c>
      <c r="U10" s="23" t="s">
        <v>938</v>
      </c>
      <c r="V10" s="23" t="s">
        <v>939</v>
      </c>
      <c r="W10" s="17" t="s">
        <v>940</v>
      </c>
      <c r="X10" s="23" t="s">
        <v>941</v>
      </c>
      <c r="Y10" s="23" t="s">
        <v>942</v>
      </c>
      <c r="Z10" s="23" t="s">
        <v>943</v>
      </c>
      <c r="AA10" s="23" t="s">
        <v>944</v>
      </c>
      <c r="AB10" s="23" t="s">
        <v>945</v>
      </c>
      <c r="AC10" s="23" t="s">
        <v>946</v>
      </c>
      <c r="AD10" s="17" t="s">
        <v>947</v>
      </c>
      <c r="AE10" s="23" t="s">
        <v>948</v>
      </c>
      <c r="AF10" s="23" t="s">
        <v>949</v>
      </c>
      <c r="AG10" s="23" t="s">
        <v>950</v>
      </c>
      <c r="AH10" s="23" t="s">
        <v>951</v>
      </c>
      <c r="AI10" s="23" t="s">
        <v>952</v>
      </c>
      <c r="AJ10" s="23" t="s">
        <v>953</v>
      </c>
      <c r="AK10" s="17" t="s">
        <v>954</v>
      </c>
      <c r="AL10" s="23" t="s">
        <v>955</v>
      </c>
      <c r="AM10" s="23" t="s">
        <v>956</v>
      </c>
      <c r="AN10" s="23" t="s">
        <v>957</v>
      </c>
      <c r="AO10" s="23" t="s">
        <v>958</v>
      </c>
      <c r="AP10" s="23" t="s">
        <v>959</v>
      </c>
      <c r="AQ10" s="23" t="s">
        <v>960</v>
      </c>
      <c r="AR10" s="17" t="s">
        <v>961</v>
      </c>
      <c r="AS10" s="23" t="s">
        <v>962</v>
      </c>
      <c r="AT10" s="23" t="s">
        <v>963</v>
      </c>
      <c r="AU10" s="23" t="s">
        <v>964</v>
      </c>
      <c r="AV10" s="23" t="s">
        <v>965</v>
      </c>
      <c r="AW10" s="23" t="s">
        <v>966</v>
      </c>
      <c r="AX10" s="23" t="s">
        <v>967</v>
      </c>
    </row>
    <row r="11" s="2" customFormat="1" spans="1:22">
      <c r="A11" s="18"/>
      <c r="B11" s="19"/>
      <c r="J11"/>
      <c r="K11"/>
      <c r="L11"/>
      <c r="M11"/>
      <c r="N11"/>
      <c r="O11"/>
      <c r="Q11" s="24"/>
      <c r="R11"/>
      <c r="S11"/>
      <c r="T11"/>
      <c r="U11"/>
      <c r="V11"/>
    </row>
    <row r="12" s="2" customFormat="1" spans="1:50">
      <c r="A12" s="18"/>
      <c r="B12" s="19"/>
      <c r="J12"/>
      <c r="K12"/>
      <c r="L12"/>
      <c r="M12"/>
      <c r="N12"/>
      <c r="O12"/>
      <c r="Q12"/>
      <c r="R12"/>
      <c r="S12"/>
      <c r="T12"/>
      <c r="U12"/>
      <c r="V12"/>
      <c r="Y12" s="25"/>
      <c r="Z12" s="25"/>
      <c r="AA12" s="25"/>
      <c r="AB12" s="25"/>
      <c r="AC12" s="25"/>
      <c r="AF12" s="25"/>
      <c r="AG12" s="25"/>
      <c r="AH12" s="25"/>
      <c r="AI12" s="25"/>
      <c r="AJ12" s="25"/>
      <c r="AM12" s="25"/>
      <c r="AN12" s="25"/>
      <c r="AO12" s="25"/>
      <c r="AP12" s="25"/>
      <c r="AQ12" s="25"/>
      <c r="AT12" s="25"/>
      <c r="AU12" s="25"/>
      <c r="AV12" s="25"/>
      <c r="AW12" s="25"/>
      <c r="AX12" s="25"/>
    </row>
    <row r="13" s="2" customFormat="1" spans="1:22">
      <c r="A13" s="18"/>
      <c r="B13" s="19"/>
      <c r="J13"/>
      <c r="K13"/>
      <c r="L13"/>
      <c r="M13"/>
      <c r="N13"/>
      <c r="O13"/>
      <c r="Q13"/>
      <c r="R13"/>
      <c r="S13"/>
      <c r="T13"/>
      <c r="U13"/>
      <c r="V13"/>
    </row>
    <row r="14" s="2" customFormat="1" spans="1:22">
      <c r="A14" s="18"/>
      <c r="B14" s="19"/>
      <c r="J14"/>
      <c r="K14"/>
      <c r="L14"/>
      <c r="M14"/>
      <c r="N14"/>
      <c r="O14"/>
      <c r="Q14"/>
      <c r="R14"/>
      <c r="S14"/>
      <c r="T14"/>
      <c r="U14"/>
      <c r="V14"/>
    </row>
    <row r="15" s="2" customFormat="1" spans="1:50">
      <c r="A15" s="18"/>
      <c r="B15" s="19"/>
      <c r="J15"/>
      <c r="K15"/>
      <c r="L15"/>
      <c r="M15"/>
      <c r="N15"/>
      <c r="O15"/>
      <c r="Q15"/>
      <c r="R15"/>
      <c r="S15"/>
      <c r="T15"/>
      <c r="U15"/>
      <c r="V15"/>
      <c r="Y15" s="25"/>
      <c r="Z15" s="25"/>
      <c r="AA15" s="25"/>
      <c r="AB15" s="25"/>
      <c r="AC15" s="25"/>
      <c r="AF15" s="25"/>
      <c r="AG15" s="25"/>
      <c r="AH15" s="25"/>
      <c r="AI15" s="25"/>
      <c r="AJ15" s="25"/>
      <c r="AM15" s="25"/>
      <c r="AN15" s="25"/>
      <c r="AO15" s="25"/>
      <c r="AP15" s="25"/>
      <c r="AQ15" s="25"/>
      <c r="AT15" s="25"/>
      <c r="AU15" s="25"/>
      <c r="AV15" s="25"/>
      <c r="AW15" s="25"/>
      <c r="AX15" s="25"/>
    </row>
    <row r="16" s="2" customFormat="1" spans="1:22">
      <c r="A16" s="18"/>
      <c r="B16" s="19"/>
      <c r="J16"/>
      <c r="K16"/>
      <c r="L16"/>
      <c r="M16"/>
      <c r="N16"/>
      <c r="O16"/>
      <c r="Q16"/>
      <c r="R16"/>
      <c r="S16"/>
      <c r="T16"/>
      <c r="U16"/>
      <c r="V16"/>
    </row>
    <row r="17" s="2" customFormat="1" spans="1:50">
      <c r="A17" s="18"/>
      <c r="B17" s="19"/>
      <c r="J17"/>
      <c r="K17"/>
      <c r="L17"/>
      <c r="M17"/>
      <c r="N17"/>
      <c r="O17"/>
      <c r="Q17"/>
      <c r="R17"/>
      <c r="S17"/>
      <c r="T17"/>
      <c r="U17"/>
      <c r="V17"/>
      <c r="Y17" s="25"/>
      <c r="Z17" s="25"/>
      <c r="AA17" s="25"/>
      <c r="AB17" s="25"/>
      <c r="AC17" s="25"/>
      <c r="AF17" s="25"/>
      <c r="AG17" s="25"/>
      <c r="AH17" s="25"/>
      <c r="AI17" s="25"/>
      <c r="AJ17" s="25"/>
      <c r="AM17" s="25"/>
      <c r="AN17" s="25"/>
      <c r="AO17" s="25"/>
      <c r="AP17" s="25"/>
      <c r="AQ17" s="25"/>
      <c r="AT17" s="25"/>
      <c r="AU17" s="25"/>
      <c r="AV17" s="25"/>
      <c r="AW17" s="25"/>
      <c r="AX17" s="25"/>
    </row>
    <row r="18" s="2" customFormat="1" spans="1:22">
      <c r="A18" s="18"/>
      <c r="B18" s="19"/>
      <c r="J18"/>
      <c r="K18"/>
      <c r="L18"/>
      <c r="M18"/>
      <c r="N18"/>
      <c r="O18"/>
      <c r="Q18"/>
      <c r="R18"/>
      <c r="S18"/>
      <c r="T18"/>
      <c r="U18"/>
      <c r="V18"/>
    </row>
    <row r="19" s="2" customFormat="1" spans="1:50">
      <c r="A19" s="18"/>
      <c r="B19" s="19"/>
      <c r="J19"/>
      <c r="K19"/>
      <c r="L19"/>
      <c r="M19"/>
      <c r="N19"/>
      <c r="O19"/>
      <c r="Q19"/>
      <c r="R19"/>
      <c r="S19"/>
      <c r="T19"/>
      <c r="U19"/>
      <c r="V19"/>
      <c r="Y19" s="25"/>
      <c r="Z19" s="25"/>
      <c r="AA19" s="25"/>
      <c r="AB19" s="25"/>
      <c r="AC19" s="25"/>
      <c r="AF19" s="25"/>
      <c r="AG19" s="25"/>
      <c r="AH19" s="25"/>
      <c r="AI19" s="25"/>
      <c r="AJ19" s="25"/>
      <c r="AM19" s="25"/>
      <c r="AN19" s="25"/>
      <c r="AO19" s="25"/>
      <c r="AP19" s="25"/>
      <c r="AQ19" s="25"/>
      <c r="AT19" s="25"/>
      <c r="AU19" s="25"/>
      <c r="AV19" s="25"/>
      <c r="AW19" s="25"/>
      <c r="AX19" s="25"/>
    </row>
    <row r="20" s="2" customFormat="1" spans="1:22">
      <c r="A20" s="18"/>
      <c r="B20" s="19"/>
      <c r="J20"/>
      <c r="K20"/>
      <c r="L20"/>
      <c r="M20"/>
      <c r="N20"/>
      <c r="O20"/>
      <c r="Q20"/>
      <c r="R20"/>
      <c r="S20"/>
      <c r="T20"/>
      <c r="U20"/>
      <c r="V20"/>
    </row>
    <row r="21" s="2" customFormat="1" spans="1:22">
      <c r="A21" s="18"/>
      <c r="B21" s="19"/>
      <c r="J21"/>
      <c r="K21"/>
      <c r="L21"/>
      <c r="M21"/>
      <c r="N21"/>
      <c r="O21"/>
      <c r="Q21"/>
      <c r="R21"/>
      <c r="S21"/>
      <c r="T21"/>
      <c r="U21"/>
      <c r="V21"/>
    </row>
    <row r="22" s="2" customFormat="1" spans="1:50">
      <c r="A22" s="18"/>
      <c r="B22" s="19"/>
      <c r="J22"/>
      <c r="K22"/>
      <c r="L22"/>
      <c r="M22"/>
      <c r="N22"/>
      <c r="O22"/>
      <c r="Q22"/>
      <c r="R22"/>
      <c r="S22"/>
      <c r="T22"/>
      <c r="U22"/>
      <c r="V22"/>
      <c r="Y22" s="25"/>
      <c r="Z22" s="25"/>
      <c r="AA22" s="25"/>
      <c r="AB22" s="25"/>
      <c r="AC22" s="25"/>
      <c r="AF22" s="25"/>
      <c r="AG22" s="25"/>
      <c r="AH22" s="25"/>
      <c r="AI22" s="25"/>
      <c r="AJ22" s="25"/>
      <c r="AM22" s="25"/>
      <c r="AN22" s="25"/>
      <c r="AO22" s="25"/>
      <c r="AP22" s="25"/>
      <c r="AQ22" s="25"/>
      <c r="AT22" s="25"/>
      <c r="AU22" s="25"/>
      <c r="AV22" s="25"/>
      <c r="AW22" s="25"/>
      <c r="AX22" s="25"/>
    </row>
    <row r="23" s="2" customFormat="1" spans="1:22">
      <c r="A23" s="18"/>
      <c r="B23" s="19"/>
      <c r="J23"/>
      <c r="K23"/>
      <c r="L23"/>
      <c r="M23"/>
      <c r="N23"/>
      <c r="O23"/>
      <c r="Q23"/>
      <c r="R23"/>
      <c r="S23"/>
      <c r="T23"/>
      <c r="U23"/>
      <c r="V23"/>
    </row>
    <row r="24" s="2" customFormat="1" spans="1:50">
      <c r="A24" s="18"/>
      <c r="B24" s="19"/>
      <c r="J24"/>
      <c r="K24"/>
      <c r="L24"/>
      <c r="M24"/>
      <c r="N24"/>
      <c r="O24"/>
      <c r="Q24"/>
      <c r="R24"/>
      <c r="S24"/>
      <c r="T24"/>
      <c r="U24"/>
      <c r="V24"/>
      <c r="Y24" s="25"/>
      <c r="Z24" s="25"/>
      <c r="AA24" s="25"/>
      <c r="AB24" s="25"/>
      <c r="AC24" s="25"/>
      <c r="AF24" s="25"/>
      <c r="AG24" s="25"/>
      <c r="AH24" s="25"/>
      <c r="AI24" s="25"/>
      <c r="AJ24" s="25"/>
      <c r="AM24" s="25"/>
      <c r="AN24" s="25"/>
      <c r="AO24" s="25"/>
      <c r="AP24" s="25"/>
      <c r="AQ24" s="25"/>
      <c r="AT24" s="25"/>
      <c r="AU24" s="25"/>
      <c r="AV24" s="25"/>
      <c r="AW24" s="25"/>
      <c r="AX24" s="25"/>
    </row>
    <row r="25" s="2" customFormat="1" spans="1:22">
      <c r="A25" s="18"/>
      <c r="B25" s="19"/>
      <c r="J25"/>
      <c r="K25"/>
      <c r="L25"/>
      <c r="M25"/>
      <c r="N25"/>
      <c r="O25"/>
      <c r="Q25"/>
      <c r="R25"/>
      <c r="S25"/>
      <c r="T25"/>
      <c r="U25"/>
      <c r="V25"/>
    </row>
    <row r="26" s="2" customFormat="1" spans="1:50">
      <c r="A26" s="18"/>
      <c r="B26" s="19"/>
      <c r="J26"/>
      <c r="K26"/>
      <c r="L26"/>
      <c r="M26"/>
      <c r="N26"/>
      <c r="O26"/>
      <c r="Q26"/>
      <c r="R26"/>
      <c r="S26"/>
      <c r="T26"/>
      <c r="U26"/>
      <c r="V26"/>
      <c r="Y26" s="25"/>
      <c r="Z26" s="25"/>
      <c r="AA26" s="25"/>
      <c r="AB26" s="25"/>
      <c r="AC26" s="25"/>
      <c r="AF26" s="25"/>
      <c r="AG26" s="25"/>
      <c r="AH26" s="25"/>
      <c r="AI26" s="25"/>
      <c r="AJ26" s="25"/>
      <c r="AM26" s="25"/>
      <c r="AN26" s="25"/>
      <c r="AO26" s="25"/>
      <c r="AP26" s="25"/>
      <c r="AQ26" s="25"/>
      <c r="AT26" s="25"/>
      <c r="AU26" s="25"/>
      <c r="AV26" s="25"/>
      <c r="AW26" s="25"/>
      <c r="AX26" s="25"/>
    </row>
    <row r="27" s="2" customFormat="1" spans="1:22">
      <c r="A27" s="18"/>
      <c r="B27" s="19"/>
      <c r="J27"/>
      <c r="K27"/>
      <c r="L27"/>
      <c r="M27"/>
      <c r="N27"/>
      <c r="O27"/>
      <c r="Q27"/>
      <c r="R27"/>
      <c r="S27"/>
      <c r="T27"/>
      <c r="U27"/>
      <c r="V27"/>
    </row>
    <row r="28" s="2" customFormat="1" spans="1:22">
      <c r="A28" s="18"/>
      <c r="B28" s="19"/>
      <c r="J28"/>
      <c r="K28"/>
      <c r="L28"/>
      <c r="M28"/>
      <c r="N28"/>
      <c r="O28"/>
      <c r="Q28"/>
      <c r="R28"/>
      <c r="S28"/>
      <c r="T28"/>
      <c r="U28"/>
      <c r="V28"/>
    </row>
    <row r="29" s="2" customFormat="1" spans="1:50">
      <c r="A29" s="18"/>
      <c r="B29" s="19"/>
      <c r="J29"/>
      <c r="K29"/>
      <c r="L29"/>
      <c r="M29"/>
      <c r="N29"/>
      <c r="O29"/>
      <c r="Q29"/>
      <c r="R29"/>
      <c r="S29"/>
      <c r="T29"/>
      <c r="U29"/>
      <c r="V29"/>
      <c r="Y29" s="25"/>
      <c r="Z29" s="25"/>
      <c r="AA29" s="25"/>
      <c r="AB29" s="25"/>
      <c r="AC29" s="25"/>
      <c r="AF29" s="25"/>
      <c r="AG29" s="25"/>
      <c r="AH29" s="25"/>
      <c r="AI29" s="25"/>
      <c r="AJ29" s="25"/>
      <c r="AM29" s="25"/>
      <c r="AN29" s="25"/>
      <c r="AO29" s="25"/>
      <c r="AP29" s="25"/>
      <c r="AQ29" s="25"/>
      <c r="AT29" s="25"/>
      <c r="AU29" s="25"/>
      <c r="AV29" s="25"/>
      <c r="AW29" s="25"/>
      <c r="AX29" s="25"/>
    </row>
    <row r="30" s="2" customFormat="1" spans="1:22">
      <c r="A30" s="18"/>
      <c r="B30" s="19"/>
      <c r="J30"/>
      <c r="K30"/>
      <c r="L30"/>
      <c r="M30"/>
      <c r="N30"/>
      <c r="O30"/>
      <c r="Q30"/>
      <c r="R30"/>
      <c r="S30"/>
      <c r="T30"/>
      <c r="U30"/>
      <c r="V30"/>
    </row>
    <row r="31" s="2" customFormat="1" spans="1:50">
      <c r="A31" s="18"/>
      <c r="B31" s="19"/>
      <c r="J31"/>
      <c r="K31"/>
      <c r="L31"/>
      <c r="M31"/>
      <c r="N31"/>
      <c r="O31"/>
      <c r="Q31"/>
      <c r="R31"/>
      <c r="S31"/>
      <c r="T31"/>
      <c r="U31"/>
      <c r="V31"/>
      <c r="Y31" s="25"/>
      <c r="Z31" s="25"/>
      <c r="AA31" s="25"/>
      <c r="AB31" s="25"/>
      <c r="AC31" s="25"/>
      <c r="AF31" s="25"/>
      <c r="AG31" s="25"/>
      <c r="AH31" s="25"/>
      <c r="AI31" s="25"/>
      <c r="AJ31" s="25"/>
      <c r="AM31" s="25"/>
      <c r="AN31" s="25"/>
      <c r="AO31" s="25"/>
      <c r="AP31" s="25"/>
      <c r="AQ31" s="25"/>
      <c r="AT31" s="25"/>
      <c r="AU31" s="25"/>
      <c r="AV31" s="25"/>
      <c r="AW31" s="25"/>
      <c r="AX31" s="25"/>
    </row>
    <row r="32" s="2" customFormat="1" spans="1:22">
      <c r="A32" s="18"/>
      <c r="B32" s="19"/>
      <c r="J32"/>
      <c r="K32"/>
      <c r="L32"/>
      <c r="M32"/>
      <c r="N32"/>
      <c r="O32"/>
      <c r="Q32"/>
      <c r="R32"/>
      <c r="S32"/>
      <c r="T32"/>
      <c r="U32"/>
      <c r="V32"/>
    </row>
    <row r="33" s="2" customFormat="1" spans="1:50">
      <c r="A33" s="18"/>
      <c r="B33" s="19"/>
      <c r="J33"/>
      <c r="K33"/>
      <c r="L33"/>
      <c r="M33"/>
      <c r="N33"/>
      <c r="O33"/>
      <c r="Q33"/>
      <c r="R33"/>
      <c r="S33"/>
      <c r="T33"/>
      <c r="U33"/>
      <c r="V33"/>
      <c r="Y33" s="25"/>
      <c r="Z33" s="25"/>
      <c r="AA33" s="25"/>
      <c r="AB33" s="25"/>
      <c r="AC33" s="25"/>
      <c r="AF33" s="25"/>
      <c r="AG33" s="25"/>
      <c r="AH33" s="25"/>
      <c r="AI33" s="25"/>
      <c r="AJ33" s="25"/>
      <c r="AM33" s="25"/>
      <c r="AN33" s="25"/>
      <c r="AO33" s="25"/>
      <c r="AP33" s="25"/>
      <c r="AQ33" s="25"/>
      <c r="AT33" s="25"/>
      <c r="AU33" s="25"/>
      <c r="AV33" s="25"/>
      <c r="AW33" s="25"/>
      <c r="AX33" s="25"/>
    </row>
    <row r="34" s="2" customFormat="1" spans="1:22">
      <c r="A34" s="18"/>
      <c r="B34" s="19"/>
      <c r="J34"/>
      <c r="K34"/>
      <c r="L34"/>
      <c r="M34"/>
      <c r="N34"/>
      <c r="O34"/>
      <c r="Q34"/>
      <c r="R34"/>
      <c r="S34"/>
      <c r="T34"/>
      <c r="U34"/>
      <c r="V34"/>
    </row>
    <row r="35" s="2" customFormat="1" spans="1:22">
      <c r="A35" s="18"/>
      <c r="B35" s="19"/>
      <c r="J35"/>
      <c r="K35"/>
      <c r="L35"/>
      <c r="M35"/>
      <c r="N35"/>
      <c r="O35"/>
      <c r="Q35"/>
      <c r="R35"/>
      <c r="S35"/>
      <c r="T35"/>
      <c r="U35"/>
      <c r="V35"/>
    </row>
    <row r="36" s="2" customFormat="1" spans="1:50">
      <c r="A36" s="18"/>
      <c r="B36" s="19"/>
      <c r="J36"/>
      <c r="K36"/>
      <c r="L36"/>
      <c r="M36"/>
      <c r="N36"/>
      <c r="O36"/>
      <c r="Q36"/>
      <c r="R36"/>
      <c r="S36"/>
      <c r="T36"/>
      <c r="U36"/>
      <c r="V36"/>
      <c r="Y36" s="25"/>
      <c r="Z36" s="25"/>
      <c r="AA36" s="25"/>
      <c r="AB36" s="25"/>
      <c r="AC36" s="25"/>
      <c r="AF36" s="25"/>
      <c r="AG36" s="25"/>
      <c r="AH36" s="25"/>
      <c r="AI36" s="25"/>
      <c r="AJ36" s="25"/>
      <c r="AM36" s="25"/>
      <c r="AN36" s="25"/>
      <c r="AO36" s="25"/>
      <c r="AP36" s="25"/>
      <c r="AQ36" s="25"/>
      <c r="AT36" s="25"/>
      <c r="AU36" s="25"/>
      <c r="AV36" s="25"/>
      <c r="AW36" s="25"/>
      <c r="AX36" s="25"/>
    </row>
    <row r="37" s="2" customFormat="1" spans="1:22">
      <c r="A37" s="18"/>
      <c r="B37" s="19"/>
      <c r="J37"/>
      <c r="K37"/>
      <c r="L37"/>
      <c r="M37"/>
      <c r="N37"/>
      <c r="O37"/>
      <c r="Q37"/>
      <c r="R37"/>
      <c r="S37"/>
      <c r="T37"/>
      <c r="U37"/>
      <c r="V37"/>
    </row>
    <row r="38" s="2" customFormat="1" spans="1:50">
      <c r="A38" s="18"/>
      <c r="B38" s="19"/>
      <c r="J38"/>
      <c r="K38"/>
      <c r="L38"/>
      <c r="M38"/>
      <c r="N38"/>
      <c r="O38"/>
      <c r="Q38"/>
      <c r="R38"/>
      <c r="S38"/>
      <c r="T38"/>
      <c r="U38"/>
      <c r="V38"/>
      <c r="Y38" s="25"/>
      <c r="Z38" s="25"/>
      <c r="AA38" s="25"/>
      <c r="AB38" s="25"/>
      <c r="AC38" s="25"/>
      <c r="AF38" s="25"/>
      <c r="AG38" s="25"/>
      <c r="AH38" s="25"/>
      <c r="AI38" s="25"/>
      <c r="AJ38" s="25"/>
      <c r="AM38" s="25"/>
      <c r="AN38" s="25"/>
      <c r="AO38" s="25"/>
      <c r="AP38" s="25"/>
      <c r="AQ38" s="25"/>
      <c r="AT38" s="25"/>
      <c r="AU38" s="25"/>
      <c r="AV38" s="25"/>
      <c r="AW38" s="25"/>
      <c r="AX38" s="25"/>
    </row>
    <row r="39" s="2" customFormat="1" spans="1:22">
      <c r="A39" s="18"/>
      <c r="B39" s="19"/>
      <c r="J39"/>
      <c r="K39"/>
      <c r="L39"/>
      <c r="M39"/>
      <c r="N39"/>
      <c r="O39"/>
      <c r="Q39"/>
      <c r="R39"/>
      <c r="S39"/>
      <c r="T39"/>
      <c r="U39"/>
      <c r="V39"/>
    </row>
    <row r="40" s="2" customFormat="1" spans="1:50">
      <c r="A40" s="18"/>
      <c r="B40" s="19"/>
      <c r="J40"/>
      <c r="K40"/>
      <c r="L40"/>
      <c r="M40"/>
      <c r="N40"/>
      <c r="O40"/>
      <c r="Q40"/>
      <c r="R40"/>
      <c r="S40"/>
      <c r="T40"/>
      <c r="U40"/>
      <c r="V40"/>
      <c r="Y40" s="25"/>
      <c r="Z40" s="25"/>
      <c r="AA40" s="25"/>
      <c r="AB40" s="25"/>
      <c r="AC40" s="25"/>
      <c r="AF40" s="25"/>
      <c r="AG40" s="25"/>
      <c r="AH40" s="25"/>
      <c r="AI40" s="25"/>
      <c r="AJ40" s="25"/>
      <c r="AM40" s="25"/>
      <c r="AN40" s="25"/>
      <c r="AO40" s="25"/>
      <c r="AP40" s="25"/>
      <c r="AQ40" s="25"/>
      <c r="AT40" s="25"/>
      <c r="AU40" s="25"/>
      <c r="AV40" s="25"/>
      <c r="AW40" s="25"/>
      <c r="AX40" s="25"/>
    </row>
    <row r="41" s="2" customFormat="1" spans="1:22">
      <c r="A41" s="18"/>
      <c r="B41" s="19"/>
      <c r="J41"/>
      <c r="K41"/>
      <c r="L41"/>
      <c r="M41"/>
      <c r="N41"/>
      <c r="O41"/>
      <c r="Q41"/>
      <c r="R41"/>
      <c r="S41"/>
      <c r="T41"/>
      <c r="U41"/>
      <c r="V41"/>
    </row>
    <row r="42" s="2" customFormat="1" spans="1:22">
      <c r="A42" s="18"/>
      <c r="B42" s="19"/>
      <c r="J42"/>
      <c r="K42"/>
      <c r="L42"/>
      <c r="M42"/>
      <c r="N42"/>
      <c r="O42"/>
      <c r="Q42"/>
      <c r="R42"/>
      <c r="S42"/>
      <c r="T42"/>
      <c r="U42"/>
      <c r="V42"/>
    </row>
    <row r="43" s="2" customFormat="1" spans="1:50">
      <c r="A43" s="18"/>
      <c r="B43" s="19"/>
      <c r="J43"/>
      <c r="K43"/>
      <c r="L43"/>
      <c r="M43"/>
      <c r="N43"/>
      <c r="O43"/>
      <c r="Q43"/>
      <c r="R43"/>
      <c r="S43"/>
      <c r="T43"/>
      <c r="U43"/>
      <c r="V43"/>
      <c r="Y43" s="25"/>
      <c r="Z43" s="25"/>
      <c r="AA43" s="25"/>
      <c r="AB43" s="25"/>
      <c r="AC43" s="25"/>
      <c r="AF43" s="25"/>
      <c r="AG43" s="25"/>
      <c r="AH43" s="25"/>
      <c r="AI43" s="25"/>
      <c r="AJ43" s="25"/>
      <c r="AM43" s="25"/>
      <c r="AN43" s="25"/>
      <c r="AO43" s="25"/>
      <c r="AP43" s="25"/>
      <c r="AQ43" s="25"/>
      <c r="AT43" s="25"/>
      <c r="AU43" s="25"/>
      <c r="AV43" s="25"/>
      <c r="AW43" s="25"/>
      <c r="AX43" s="25"/>
    </row>
    <row r="44" s="2" customFormat="1" spans="1:22">
      <c r="A44" s="18"/>
      <c r="B44" s="19"/>
      <c r="J44"/>
      <c r="K44"/>
      <c r="L44"/>
      <c r="M44"/>
      <c r="N44"/>
      <c r="O44"/>
      <c r="Q44"/>
      <c r="R44"/>
      <c r="S44"/>
      <c r="T44"/>
      <c r="U44"/>
      <c r="V44"/>
    </row>
    <row r="45" s="2" customFormat="1" spans="1:50">
      <c r="A45" s="18"/>
      <c r="B45" s="19"/>
      <c r="J45"/>
      <c r="K45"/>
      <c r="L45"/>
      <c r="M45"/>
      <c r="N45"/>
      <c r="O45"/>
      <c r="Q45"/>
      <c r="R45"/>
      <c r="S45"/>
      <c r="T45"/>
      <c r="U45"/>
      <c r="V45"/>
      <c r="Y45" s="25"/>
      <c r="Z45" s="25"/>
      <c r="AA45" s="25"/>
      <c r="AB45" s="25"/>
      <c r="AC45" s="25"/>
      <c r="AF45" s="25"/>
      <c r="AG45" s="25"/>
      <c r="AH45" s="25"/>
      <c r="AI45" s="25"/>
      <c r="AJ45" s="25"/>
      <c r="AM45" s="25"/>
      <c r="AN45" s="25"/>
      <c r="AO45" s="25"/>
      <c r="AP45" s="25"/>
      <c r="AQ45" s="25"/>
      <c r="AT45" s="25"/>
      <c r="AU45" s="25"/>
      <c r="AV45" s="25"/>
      <c r="AW45" s="25"/>
      <c r="AX45" s="25"/>
    </row>
    <row r="46" spans="1:50">
      <c r="A46" s="20"/>
      <c r="B46" s="21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</row>
    <row r="47" spans="1:50">
      <c r="A47" s="20"/>
      <c r="B47" s="21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</row>
    <row r="48" spans="1:50">
      <c r="A48" s="20"/>
      <c r="B48" s="21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</row>
    <row r="49" spans="1:50">
      <c r="A49" s="20"/>
      <c r="B49" s="21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s="20"/>
      <c r="B50" s="21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s="20"/>
      <c r="B51" s="2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s="20"/>
      <c r="B52" s="21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</row>
    <row r="53" spans="10:22">
      <c r="J53"/>
      <c r="K53"/>
      <c r="L53"/>
      <c r="M53"/>
      <c r="N53"/>
      <c r="O53"/>
      <c r="Q53"/>
      <c r="R53"/>
      <c r="S53"/>
      <c r="T53"/>
      <c r="U53"/>
      <c r="V53"/>
    </row>
    <row r="54" spans="10:22">
      <c r="J54"/>
      <c r="K54"/>
      <c r="L54"/>
      <c r="M54"/>
      <c r="N54"/>
      <c r="O54"/>
      <c r="Q54"/>
      <c r="R54"/>
      <c r="S54"/>
      <c r="T54"/>
      <c r="U54"/>
      <c r="V54"/>
    </row>
    <row r="55" spans="10:22">
      <c r="J55"/>
      <c r="K55"/>
      <c r="L55"/>
      <c r="M55"/>
      <c r="N55"/>
      <c r="O55"/>
      <c r="Q55"/>
      <c r="R55"/>
      <c r="S55"/>
      <c r="T55"/>
      <c r="U55"/>
      <c r="V55"/>
    </row>
    <row r="56" spans="10:22">
      <c r="J56"/>
      <c r="K56"/>
      <c r="L56"/>
      <c r="M56"/>
      <c r="N56"/>
      <c r="O56"/>
      <c r="Q56"/>
      <c r="R56"/>
      <c r="S56"/>
      <c r="T56"/>
      <c r="U56"/>
      <c r="V56"/>
    </row>
    <row r="57" spans="10:22">
      <c r="J57"/>
      <c r="K57"/>
      <c r="L57"/>
      <c r="M57"/>
      <c r="N57"/>
      <c r="O57"/>
      <c r="Q57"/>
      <c r="R57"/>
      <c r="S57"/>
      <c r="T57"/>
      <c r="U57"/>
      <c r="V57"/>
    </row>
    <row r="58" spans="10:22">
      <c r="J58"/>
      <c r="K58"/>
      <c r="L58"/>
      <c r="M58"/>
      <c r="N58"/>
      <c r="O58"/>
      <c r="Q58"/>
      <c r="R58"/>
      <c r="S58"/>
      <c r="T58"/>
      <c r="U58"/>
      <c r="V58"/>
    </row>
    <row r="59" spans="10:22">
      <c r="J59"/>
      <c r="K59"/>
      <c r="L59"/>
      <c r="M59"/>
      <c r="N59"/>
      <c r="O59"/>
      <c r="Q59"/>
      <c r="R59"/>
      <c r="S59"/>
      <c r="T59"/>
      <c r="U59"/>
      <c r="V59"/>
    </row>
    <row r="60" spans="10:22">
      <c r="J60"/>
      <c r="K60"/>
      <c r="L60"/>
      <c r="M60"/>
      <c r="N60"/>
      <c r="O60"/>
      <c r="Q60"/>
      <c r="R60"/>
      <c r="S60"/>
      <c r="T60"/>
      <c r="U60"/>
      <c r="V60"/>
    </row>
    <row r="61" spans="10:22">
      <c r="J61"/>
      <c r="K61"/>
      <c r="L61"/>
      <c r="M61"/>
      <c r="N61"/>
      <c r="O61"/>
      <c r="Q61"/>
      <c r="R61"/>
      <c r="S61"/>
      <c r="T61"/>
      <c r="U61"/>
      <c r="V61"/>
    </row>
    <row r="62" spans="10:22">
      <c r="J62"/>
      <c r="K62"/>
      <c r="L62"/>
      <c r="M62"/>
      <c r="N62"/>
      <c r="O62"/>
      <c r="Q62"/>
      <c r="R62"/>
      <c r="S62"/>
      <c r="T62"/>
      <c r="U62"/>
      <c r="V62"/>
    </row>
    <row r="63" spans="10:22">
      <c r="J63"/>
      <c r="K63"/>
      <c r="L63"/>
      <c r="M63"/>
      <c r="N63"/>
      <c r="O63"/>
      <c r="Q63"/>
      <c r="R63"/>
      <c r="S63"/>
      <c r="T63"/>
      <c r="U63"/>
      <c r="V63"/>
    </row>
    <row r="64" spans="17:22">
      <c r="Q64"/>
      <c r="R64"/>
      <c r="S64"/>
      <c r="T64"/>
      <c r="U64"/>
      <c r="V64"/>
    </row>
    <row r="65" spans="17:22">
      <c r="Q65"/>
      <c r="R65"/>
      <c r="S65"/>
      <c r="T65"/>
      <c r="U65"/>
      <c r="V65"/>
    </row>
    <row r="66" spans="17:22">
      <c r="Q66"/>
      <c r="R66"/>
      <c r="S66"/>
      <c r="T66"/>
      <c r="U66"/>
      <c r="V66"/>
    </row>
    <row r="67" spans="17:22">
      <c r="Q67"/>
      <c r="R67"/>
      <c r="S67"/>
      <c r="T67"/>
      <c r="U67"/>
      <c r="V67"/>
    </row>
    <row r="68" spans="17:22">
      <c r="Q68"/>
      <c r="R68"/>
      <c r="S68"/>
      <c r="T68"/>
      <c r="U68"/>
      <c r="V68"/>
    </row>
    <row r="69" spans="17:22">
      <c r="Q69"/>
      <c r="R69"/>
      <c r="S69"/>
      <c r="T69"/>
      <c r="U69"/>
      <c r="V69"/>
    </row>
    <row r="70" spans="17:22">
      <c r="Q70"/>
      <c r="R70"/>
      <c r="S70"/>
      <c r="T70"/>
      <c r="U70"/>
      <c r="V70"/>
    </row>
    <row r="71" spans="17:22">
      <c r="Q71"/>
      <c r="R71"/>
      <c r="S71"/>
      <c r="T71"/>
      <c r="U71"/>
      <c r="V71"/>
    </row>
    <row r="72" spans="17:22">
      <c r="Q72"/>
      <c r="R72"/>
      <c r="S72"/>
      <c r="T72"/>
      <c r="U72"/>
      <c r="V72"/>
    </row>
    <row r="73" spans="17:22">
      <c r="Q73"/>
      <c r="R73"/>
      <c r="S73"/>
      <c r="T73"/>
      <c r="U73"/>
      <c r="V73"/>
    </row>
    <row r="74" spans="17:22">
      <c r="Q74"/>
      <c r="R74"/>
      <c r="S74"/>
      <c r="T74"/>
      <c r="U74"/>
      <c r="V74"/>
    </row>
    <row r="75" spans="17:22">
      <c r="Q75"/>
      <c r="R75"/>
      <c r="S75"/>
      <c r="T75"/>
      <c r="U75"/>
      <c r="V75"/>
    </row>
    <row r="76" spans="17:22">
      <c r="Q76"/>
      <c r="R76"/>
      <c r="S76"/>
      <c r="T76"/>
      <c r="U76"/>
      <c r="V76"/>
    </row>
    <row r="77" spans="17:22">
      <c r="Q77"/>
      <c r="R77"/>
      <c r="S77"/>
      <c r="T77"/>
      <c r="U77"/>
      <c r="V77"/>
    </row>
    <row r="78" spans="17:22">
      <c r="Q78"/>
      <c r="R78"/>
      <c r="S78"/>
      <c r="T78"/>
      <c r="U78"/>
      <c r="V78"/>
    </row>
    <row r="79" spans="17:22">
      <c r="Q79"/>
      <c r="R79"/>
      <c r="S79"/>
      <c r="T79"/>
      <c r="U79"/>
      <c r="V79"/>
    </row>
    <row r="80" spans="17:22">
      <c r="Q80"/>
      <c r="R80"/>
      <c r="S80"/>
      <c r="T80"/>
      <c r="U80"/>
      <c r="V80"/>
    </row>
    <row r="81" spans="17:22">
      <c r="Q81"/>
      <c r="R81"/>
      <c r="S81"/>
      <c r="T81"/>
      <c r="U81"/>
      <c r="V81"/>
    </row>
    <row r="82" spans="17:22">
      <c r="Q82"/>
      <c r="R82"/>
      <c r="S82"/>
      <c r="T82"/>
      <c r="U82"/>
      <c r="V82"/>
    </row>
    <row r="83" spans="17:22">
      <c r="Q83"/>
      <c r="R83"/>
      <c r="S83"/>
      <c r="T83"/>
      <c r="U83"/>
      <c r="V83"/>
    </row>
    <row r="84" spans="17:22">
      <c r="Q84"/>
      <c r="R84"/>
      <c r="S84"/>
      <c r="T84"/>
      <c r="U84"/>
      <c r="V84"/>
    </row>
    <row r="85" spans="17:22">
      <c r="Q85"/>
      <c r="R85"/>
      <c r="S85"/>
      <c r="T85"/>
      <c r="U85"/>
      <c r="V85"/>
    </row>
    <row r="86" spans="17:22">
      <c r="Q86"/>
      <c r="R86"/>
      <c r="S86"/>
      <c r="T86"/>
      <c r="U86"/>
      <c r="V86"/>
    </row>
    <row r="87" spans="17:22">
      <c r="Q87"/>
      <c r="R87"/>
      <c r="S87"/>
      <c r="T87"/>
      <c r="U87"/>
      <c r="V87"/>
    </row>
    <row r="88" spans="17:22">
      <c r="Q88"/>
      <c r="R88"/>
      <c r="S88"/>
      <c r="T88"/>
      <c r="U88"/>
      <c r="V88"/>
    </row>
    <row r="89" spans="17:22">
      <c r="Q89"/>
      <c r="R89"/>
      <c r="S89"/>
      <c r="T89"/>
      <c r="U89"/>
      <c r="V89"/>
    </row>
    <row r="90" spans="17:22">
      <c r="Q90"/>
      <c r="R90"/>
      <c r="S90"/>
      <c r="T90"/>
      <c r="U90"/>
      <c r="V90"/>
    </row>
    <row r="91" spans="17:22">
      <c r="Q91"/>
      <c r="R91"/>
      <c r="S91"/>
      <c r="T91"/>
      <c r="U91"/>
      <c r="V91"/>
    </row>
    <row r="92" spans="17:22">
      <c r="Q92"/>
      <c r="R92"/>
      <c r="S92"/>
      <c r="T92"/>
      <c r="U92"/>
      <c r="V92"/>
    </row>
    <row r="93" spans="17:22">
      <c r="Q93"/>
      <c r="R93"/>
      <c r="S93"/>
      <c r="T93"/>
      <c r="U93"/>
      <c r="V93"/>
    </row>
    <row r="94" spans="17:22">
      <c r="Q94"/>
      <c r="R94"/>
      <c r="S94"/>
      <c r="T94"/>
      <c r="U94"/>
      <c r="V94"/>
    </row>
    <row r="95" spans="17:22">
      <c r="Q95"/>
      <c r="R95"/>
      <c r="S95"/>
      <c r="T95"/>
      <c r="U95"/>
      <c r="V95"/>
    </row>
    <row r="96" spans="17:22">
      <c r="Q96"/>
      <c r="R96"/>
      <c r="S96"/>
      <c r="T96"/>
      <c r="U96"/>
      <c r="V96"/>
    </row>
    <row r="97" spans="17:22">
      <c r="Q97"/>
      <c r="R97"/>
      <c r="S97"/>
      <c r="T97"/>
      <c r="U97"/>
      <c r="V97"/>
    </row>
    <row r="98" spans="17:22">
      <c r="Q98"/>
      <c r="R98"/>
      <c r="S98"/>
      <c r="T98"/>
      <c r="U98"/>
      <c r="V98"/>
    </row>
    <row r="99" spans="17:22">
      <c r="Q99"/>
      <c r="R99"/>
      <c r="S99"/>
      <c r="T99"/>
      <c r="U99"/>
      <c r="V99"/>
    </row>
    <row r="100" spans="17:22">
      <c r="Q100"/>
      <c r="R100"/>
      <c r="S100"/>
      <c r="T100"/>
      <c r="U100"/>
      <c r="V100"/>
    </row>
    <row r="101" spans="17:22">
      <c r="Q101"/>
      <c r="R101"/>
      <c r="S101"/>
      <c r="T101"/>
      <c r="U101"/>
      <c r="V101"/>
    </row>
    <row r="102" spans="17:22">
      <c r="Q102"/>
      <c r="R102"/>
      <c r="S102"/>
      <c r="T102"/>
      <c r="U102"/>
      <c r="V102"/>
    </row>
    <row r="103" spans="17:22">
      <c r="Q103"/>
      <c r="R103"/>
      <c r="S103"/>
      <c r="T103"/>
      <c r="U103"/>
      <c r="V103"/>
    </row>
    <row r="104" spans="17:22">
      <c r="Q104"/>
      <c r="R104"/>
      <c r="S104"/>
      <c r="T104"/>
      <c r="U104"/>
      <c r="V104"/>
    </row>
    <row r="105" spans="17:22">
      <c r="Q105"/>
      <c r="R105"/>
      <c r="S105"/>
      <c r="T105"/>
      <c r="U105"/>
      <c r="V105"/>
    </row>
    <row r="106" spans="17:22">
      <c r="Q106"/>
      <c r="R106"/>
      <c r="S106"/>
      <c r="T106"/>
      <c r="U106"/>
      <c r="V106"/>
    </row>
    <row r="107" spans="17:22">
      <c r="Q107"/>
      <c r="R107"/>
      <c r="S107"/>
      <c r="T107"/>
      <c r="U107"/>
      <c r="V107"/>
    </row>
    <row r="108" spans="17:22">
      <c r="Q108"/>
      <c r="R108"/>
      <c r="S108"/>
      <c r="T108"/>
      <c r="U108"/>
      <c r="V108"/>
    </row>
    <row r="109" spans="17:22">
      <c r="Q109"/>
      <c r="R109"/>
      <c r="S109"/>
      <c r="T109"/>
      <c r="U109"/>
      <c r="V109"/>
    </row>
    <row r="110" spans="17:22">
      <c r="Q110"/>
      <c r="R110"/>
      <c r="S110"/>
      <c r="T110"/>
      <c r="U110"/>
      <c r="V110"/>
    </row>
    <row r="111" spans="17:22">
      <c r="Q111"/>
      <c r="R111"/>
      <c r="S111"/>
      <c r="T111"/>
      <c r="U111"/>
      <c r="V111"/>
    </row>
    <row r="112" spans="17:22">
      <c r="Q112"/>
      <c r="R112"/>
      <c r="S112"/>
      <c r="T112"/>
      <c r="U112"/>
      <c r="V112"/>
    </row>
    <row r="113" spans="17:22">
      <c r="Q113"/>
      <c r="R113"/>
      <c r="S113"/>
      <c r="T113"/>
      <c r="U113"/>
      <c r="V113"/>
    </row>
    <row r="114" spans="17:22">
      <c r="Q114"/>
      <c r="R114"/>
      <c r="S114"/>
      <c r="T114"/>
      <c r="U114"/>
      <c r="V114"/>
    </row>
    <row r="115" spans="17:22">
      <c r="Q115"/>
      <c r="R115"/>
      <c r="S115"/>
      <c r="T115"/>
      <c r="U115"/>
      <c r="V115"/>
    </row>
    <row r="116" spans="17:22">
      <c r="Q116"/>
      <c r="R116"/>
      <c r="S116"/>
      <c r="T116"/>
      <c r="U116"/>
      <c r="V116"/>
    </row>
    <row r="117" spans="17:22">
      <c r="Q117"/>
      <c r="R117"/>
      <c r="S117"/>
      <c r="T117"/>
      <c r="U117"/>
      <c r="V117"/>
    </row>
    <row r="118" spans="17:22">
      <c r="Q118"/>
      <c r="R118"/>
      <c r="S118"/>
      <c r="T118"/>
      <c r="U118"/>
      <c r="V118"/>
    </row>
    <row r="119" spans="17:22">
      <c r="Q119"/>
      <c r="R119"/>
      <c r="S119"/>
      <c r="T119"/>
      <c r="U119"/>
      <c r="V119"/>
    </row>
    <row r="120" spans="17:22">
      <c r="Q120"/>
      <c r="R120"/>
      <c r="S120"/>
      <c r="T120"/>
      <c r="U120"/>
      <c r="V120"/>
    </row>
    <row r="121" spans="17:22">
      <c r="Q121"/>
      <c r="R121"/>
      <c r="S121"/>
      <c r="T121"/>
      <c r="U121"/>
      <c r="V121"/>
    </row>
    <row r="122" spans="17:22">
      <c r="Q122"/>
      <c r="R122"/>
      <c r="S122"/>
      <c r="T122"/>
      <c r="U122"/>
      <c r="V122"/>
    </row>
    <row r="123" spans="17:22">
      <c r="Q123"/>
      <c r="R123"/>
      <c r="S123"/>
      <c r="T123"/>
      <c r="U123"/>
      <c r="V123"/>
    </row>
    <row r="124" spans="17:22">
      <c r="Q124"/>
      <c r="R124"/>
      <c r="S124"/>
      <c r="T124"/>
      <c r="U124"/>
      <c r="V124"/>
    </row>
    <row r="125" spans="17:22">
      <c r="Q125"/>
      <c r="R125"/>
      <c r="S125"/>
      <c r="T125"/>
      <c r="U125"/>
      <c r="V125"/>
    </row>
    <row r="126" spans="17:22">
      <c r="Q126"/>
      <c r="R126"/>
      <c r="S126"/>
      <c r="T126"/>
      <c r="U126"/>
      <c r="V126"/>
    </row>
    <row r="127" spans="17:22">
      <c r="Q127"/>
      <c r="R127"/>
      <c r="S127"/>
      <c r="T127"/>
      <c r="U127"/>
      <c r="V127"/>
    </row>
    <row r="128" spans="17:22">
      <c r="Q128"/>
      <c r="R128"/>
      <c r="S128"/>
      <c r="T128"/>
      <c r="U128"/>
      <c r="V128"/>
    </row>
    <row r="129" spans="17:22">
      <c r="Q129"/>
      <c r="R129"/>
      <c r="S129"/>
      <c r="T129"/>
      <c r="U129"/>
      <c r="V129"/>
    </row>
    <row r="130" spans="17:22">
      <c r="Q130"/>
      <c r="R130"/>
      <c r="S130"/>
      <c r="T130"/>
      <c r="U130"/>
      <c r="V130"/>
    </row>
    <row r="131" spans="17:22">
      <c r="Q131"/>
      <c r="R131"/>
      <c r="S131"/>
      <c r="T131"/>
      <c r="U131"/>
      <c r="V131"/>
    </row>
    <row r="132" spans="17:22">
      <c r="Q132"/>
      <c r="R132"/>
      <c r="S132"/>
      <c r="T132"/>
      <c r="U132"/>
      <c r="V132"/>
    </row>
    <row r="133" spans="17:22">
      <c r="Q133"/>
      <c r="R133"/>
      <c r="S133"/>
      <c r="T133"/>
      <c r="U133"/>
      <c r="V133"/>
    </row>
    <row r="134" spans="17:22">
      <c r="Q134"/>
      <c r="R134"/>
      <c r="S134"/>
      <c r="T134"/>
      <c r="U134"/>
      <c r="V134"/>
    </row>
    <row r="135" spans="17:22">
      <c r="Q135"/>
      <c r="R135"/>
      <c r="S135"/>
      <c r="T135"/>
      <c r="U135"/>
      <c r="V135"/>
    </row>
    <row r="136" spans="17:22">
      <c r="Q136"/>
      <c r="R136"/>
      <c r="S136"/>
      <c r="T136"/>
      <c r="U136"/>
      <c r="V136"/>
    </row>
    <row r="137" spans="17:22">
      <c r="Q137"/>
      <c r="R137"/>
      <c r="S137"/>
      <c r="T137"/>
      <c r="U137"/>
      <c r="V137"/>
    </row>
    <row r="138" spans="17:22">
      <c r="Q138"/>
      <c r="R138"/>
      <c r="S138"/>
      <c r="T138"/>
      <c r="U138"/>
      <c r="V138"/>
    </row>
    <row r="139" spans="17:22">
      <c r="Q139"/>
      <c r="R139"/>
      <c r="S139"/>
      <c r="T139"/>
      <c r="U139"/>
      <c r="V139"/>
    </row>
    <row r="140" spans="17:22">
      <c r="Q140"/>
      <c r="R140"/>
      <c r="S140"/>
      <c r="T140"/>
      <c r="U140"/>
      <c r="V140"/>
    </row>
    <row r="141" spans="17:22">
      <c r="Q141"/>
      <c r="R141"/>
      <c r="S141"/>
      <c r="T141"/>
      <c r="U141"/>
      <c r="V141"/>
    </row>
    <row r="142" spans="17:22">
      <c r="Q142"/>
      <c r="R142"/>
      <c r="S142"/>
      <c r="T142"/>
      <c r="U142"/>
      <c r="V142"/>
    </row>
    <row r="143" spans="17:22">
      <c r="Q143"/>
      <c r="R143"/>
      <c r="S143"/>
      <c r="T143"/>
      <c r="U143"/>
      <c r="V143"/>
    </row>
    <row r="144" spans="17:22">
      <c r="Q144"/>
      <c r="R144"/>
      <c r="S144"/>
      <c r="T144"/>
      <c r="U144"/>
      <c r="V144"/>
    </row>
    <row r="145" spans="17:22">
      <c r="Q145"/>
      <c r="R145"/>
      <c r="S145"/>
      <c r="T145"/>
      <c r="U145"/>
      <c r="V145"/>
    </row>
  </sheetData>
  <mergeCells count="2">
    <mergeCell ref="B9:H9"/>
    <mergeCell ref="I9:AX9"/>
  </mergeCells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Device Overview</vt:lpstr>
      <vt:lpstr>Voice Quality Summary</vt:lpstr>
      <vt:lpstr>Delay Performance Summary</vt:lpstr>
      <vt:lpstr>Call Performance Summary</vt:lpstr>
      <vt:lpstr>Call Initiation</vt:lpstr>
      <vt:lpstr>Call Retention</vt:lpstr>
      <vt:lpstr>Audio Verification</vt:lpstr>
      <vt:lpstr>Device Performance</vt:lpstr>
      <vt:lpstr>Channel Metadata</vt:lpstr>
      <vt:lpstr>CP_Channel1</vt:lpstr>
      <vt:lpstr>CP_Channel2</vt:lpstr>
      <vt:lpstr>CP_Channel3</vt:lpstr>
      <vt:lpstr>CP_Channel4</vt:lpstr>
      <vt:lpstr>CP_Channel5</vt:lpstr>
      <vt:lpstr>CP_Channel6</vt:lpstr>
      <vt:lpstr>CP_AudioVerificationResults</vt:lpstr>
      <vt:lpstr>CP_Calculations</vt:lpstr>
      <vt:lpstr>CP_CallResults</vt:lpstr>
      <vt:lpstr>VQ_MOSData</vt:lpstr>
      <vt:lpstr>VQ_CallDetails</vt:lpstr>
      <vt:lpstr>Delay Measurements</vt:lpstr>
      <vt:lpstr>Call Activity</vt:lpstr>
      <vt:lpstr>Call Results with Server Times</vt:lpstr>
      <vt:lpstr>Remote Channel Metadata</vt:lpstr>
      <vt:lpstr>DM Analysis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2024-07-09T16:47:00Z</dcterms:created>
  <dcterms:modified xsi:type="dcterms:W3CDTF">2024-07-09T16:51:45Z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EAF8E47311904760827301B0B1509303_12</vt:lpwstr>
  </property>
  <property fmtid="{D5CDD505-2E9C-101B-9397-08002B2CF9AE}" pid="3" name="KSOProductBuildVer">
    <vt:lpwstr>2052-12.1.0.21915</vt:lpwstr>
  </property>
</Properties>
</file>